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00" windowHeight="12465" activeTab="0"/>
  </bookViews>
  <sheets>
    <sheet name="Ziņojuma 1.pielikums" sheetId="1" r:id="rId1"/>
  </sheets>
  <definedNames>
    <definedName name="_xlnm.Print_Area" localSheetId="0">'Ziņojuma 1.pielikums'!$A$1:$AD$79</definedName>
    <definedName name="_xlnm.Print_Titles" localSheetId="0">'Ziņojuma 1.pielikums'!$3:$3</definedName>
  </definedNames>
  <calcPr fullCalcOnLoad="1"/>
</workbook>
</file>

<file path=xl/sharedStrings.xml><?xml version="1.0" encoding="utf-8"?>
<sst xmlns="http://schemas.openxmlformats.org/spreadsheetml/2006/main" count="162" uniqueCount="156">
  <si>
    <t>Saistošo noteikumu Nr.</t>
  </si>
  <si>
    <t>Grupa</t>
  </si>
  <si>
    <t>Kods</t>
  </si>
  <si>
    <t>Ieņēmumu veids</t>
  </si>
  <si>
    <t>2007.gada projekts</t>
  </si>
  <si>
    <t>Izmaiņas</t>
  </si>
  <si>
    <t>Saistošie noteikumi Nr.2</t>
  </si>
  <si>
    <t>Saistošie noteikumi Nr.8</t>
  </si>
  <si>
    <t>Saistošie noteikumi nr.10</t>
  </si>
  <si>
    <t>I Pamatbudžets</t>
  </si>
  <si>
    <t>1.0.</t>
  </si>
  <si>
    <t>1.0.0.0.</t>
  </si>
  <si>
    <t>IENĀKUMA NODOKĻI</t>
  </si>
  <si>
    <t>1.1.0.0.</t>
  </si>
  <si>
    <t>Ieņēmumi no iedzīvotāju ienākuma nodokļa</t>
  </si>
  <si>
    <t>1.1.</t>
  </si>
  <si>
    <t>1.1.1.0.</t>
  </si>
  <si>
    <t>Iedzīvotāju ienākuma nodoklis</t>
  </si>
  <si>
    <t>1.1.1.1.</t>
  </si>
  <si>
    <t>Saņemts iepriekšējā gada nesadalītais atlikums no Valsts kases sadales konta</t>
  </si>
  <si>
    <t>1.1.1.2.</t>
  </si>
  <si>
    <t>Saņemts  no Valsts kases sadales konta no pārskata gada ieņēmumiem</t>
  </si>
  <si>
    <t>1.4.</t>
  </si>
  <si>
    <t>4.0.0.0.</t>
  </si>
  <si>
    <t>ĪPAŠUMA NODOKĻI</t>
  </si>
  <si>
    <t>4.1.0.0.</t>
  </si>
  <si>
    <t>Nekustamā īpašuma nodoklis</t>
  </si>
  <si>
    <t>4.1.1.0.</t>
  </si>
  <si>
    <t>Nekustamā īpašuma nodoklis par zemi</t>
  </si>
  <si>
    <t>Nekustamā īpašuma nodokļa par zemi kārtējā saimnieciskā gada ieņēmumi</t>
  </si>
  <si>
    <t>Nekustamā īpašuma nodokļa par zemi iepriekšējo gadu parādi</t>
  </si>
  <si>
    <t>4.1.2.0.</t>
  </si>
  <si>
    <t>Nekustamā īpašuma nodoklis par ēkām un būvēm</t>
  </si>
  <si>
    <t>Nekustamā īpašuma nodokļa par ēkām un būvēm kārtējā saimnieciskā gada ieņēmumi</t>
  </si>
  <si>
    <t>Nekustamā īpašuma nodokļa par ēkām un būvēm iepriekšējo gadu parādi</t>
  </si>
  <si>
    <t>5.0.0.0.</t>
  </si>
  <si>
    <t>NODOKĻI PAR PAKALPOJUMIEM UN PRECĒM</t>
  </si>
  <si>
    <t>5.4.0.0.</t>
  </si>
  <si>
    <t>Nodokļi atsevišķām precēm un pakalpojumu veidiem</t>
  </si>
  <si>
    <t>1.8.</t>
  </si>
  <si>
    <t>5.4.1.0.</t>
  </si>
  <si>
    <t>Azartspēļu nodoklis</t>
  </si>
  <si>
    <t>2.0.</t>
  </si>
  <si>
    <t>8.0.0.0.</t>
  </si>
  <si>
    <t>IEŅĒMUMI NO UZŅĒMĒJDARBĪBAS UN ĪPAŠUMA</t>
  </si>
  <si>
    <t>8.3.0.0.</t>
  </si>
  <si>
    <t>Ieņēmumi no dividendēm (ieņēmumi no valsts (pašvaldību) kapitāla izmantošanas)</t>
  </si>
  <si>
    <t>8.4.0.0.</t>
  </si>
  <si>
    <t>Procentu ieņēmumi par aizdevumiem nacionālajā valūtā</t>
  </si>
  <si>
    <t>8.4.2.0.</t>
  </si>
  <si>
    <t>Pašvaldību budžetu procentu ieņēmumi par aizdevumiem nacionālajā valūtā</t>
  </si>
  <si>
    <t>8.4.2.9.</t>
  </si>
  <si>
    <t>Pašvaldību budžetu procentu ieņēmumi par aizdevumiem nacionālajā valūtā no kapitālsabiedrībām</t>
  </si>
  <si>
    <t>8.6.0.0.</t>
  </si>
  <si>
    <t>Procentu ieņēmumi no depozītiem un kontu atlikumiem</t>
  </si>
  <si>
    <t>8.6.1.0.</t>
  </si>
  <si>
    <t xml:space="preserve">Procentu ieņēmumi no depozītiem </t>
  </si>
  <si>
    <t>8.6.1.2.</t>
  </si>
  <si>
    <t>Pašvaldību vai pašvaldību iestāžu budžeta procentu ieņēmumi par pašvaldību noguldījumiem depozītā Latvijas Bankā vai kredītiestādēs</t>
  </si>
  <si>
    <t>9.0.0.0.</t>
  </si>
  <si>
    <t>VALSTS (PAŠVALDĪBU) NODEVAS UN KANCELEJAS NODEVAS</t>
  </si>
  <si>
    <t>9.4.0.0.</t>
  </si>
  <si>
    <t>Valsts nodevas, kuras ieskaita pašvaldību budžetā</t>
  </si>
  <si>
    <t>9.4.3.0.</t>
  </si>
  <si>
    <t>Valsts nodeva par uzvārda, vārda un tautības ieraksta maiņu personu apliecinošos dokumentos</t>
  </si>
  <si>
    <t>9.4.5.0.</t>
  </si>
  <si>
    <t>Valsts nodeva par civilstāvokļa aktu reģistrēšanu, grozīšanu un papildināšanu</t>
  </si>
  <si>
    <t>9.4.6.0.</t>
  </si>
  <si>
    <t>Valsts nodeva par speciālu atļauju (licenču) izsniegšanu</t>
  </si>
  <si>
    <t>9.5.0.0.</t>
  </si>
  <si>
    <t>Pašvaldību nodevas</t>
  </si>
  <si>
    <t>9.5.1.3.</t>
  </si>
  <si>
    <t>Nodeva par atpūtnieku un tūristu uzņemšanu</t>
  </si>
  <si>
    <t>9.5.1.4.</t>
  </si>
  <si>
    <t>Nodeva par tirdzniecību publiskās vietās</t>
  </si>
  <si>
    <t>9.5.1.6.</t>
  </si>
  <si>
    <t>Nodeva par transportlīdzekļu iebraukšanu īpaša režīma zonās</t>
  </si>
  <si>
    <t>9.5.1.7.</t>
  </si>
  <si>
    <t>Nodeva par reklāmas, afišu un sludinājumu izvietošanu publiskās vietās</t>
  </si>
  <si>
    <t>9.5.2.1.</t>
  </si>
  <si>
    <t>Nodeva par būvatļaujas saņemšanu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</si>
  <si>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</si>
  <si>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</si>
  <si>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</si>
  <si>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</si>
  <si>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</si>
  <si>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</si>
  <si>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</si>
  <si>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</si>
  <si>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12.3.0.0.</t>
  </si>
  <si>
    <t>Dažādi nenodokļu ieņēmumi</t>
  </si>
  <si>
    <t>12.3.9.0.</t>
  </si>
  <si>
    <t>Citi dažādi nenodokļu ieņēmumi</t>
  </si>
  <si>
    <t>12.3.9.9.</t>
  </si>
  <si>
    <t>Pārējie dažādi nenodokļu ieņēmumi, kas nav iepriekš klasificēti šajā klasifikācijā</t>
  </si>
  <si>
    <t>13.0.0.0.</t>
  </si>
  <si>
    <t>IEŅĒMUMI NO VALSTS (PAŠVALDĪBAS) ĪPAŠUMA PĀRDOŠANAS UN NO NODOKĻU PAMATPARĀDA KAPITALIZĀCIJAS</t>
  </si>
  <si>
    <t>13.2.0.0.</t>
  </si>
  <si>
    <t>Ieņēmumi no zemes, meža īpašumu pārdošanas</t>
  </si>
  <si>
    <t>18.8.0.0.</t>
  </si>
  <si>
    <t>Ieņēmumi pašvaldību budžetā Eiropas Savienības struktūrfondu finansēto projektu īstenošanai</t>
  </si>
  <si>
    <t xml:space="preserve">18.8.1.0. </t>
  </si>
  <si>
    <t>Ieņēmumi par Eiropas Savienības struktūrfondu finansēto daļu projektu īstenošanai</t>
  </si>
  <si>
    <t xml:space="preserve">18.8.1.1. </t>
  </si>
  <si>
    <t>Kārtējo izdevumu transferti pašvaldību budžetā no otrā līmeņa starpniekinstitūcijas par Eiropas Savienības struktūrfondu finansēto daļu projektu īstenošanai</t>
  </si>
  <si>
    <t xml:space="preserve">18.8.1.2. </t>
  </si>
  <si>
    <t>Kapitālo izdevumu transferti pašvaldību budžetā no otrā līmeņa starpniekinstitūcijas par Eiropas Savienības struktūrfondu finansēto daļu projektu īstenošanai</t>
  </si>
  <si>
    <t xml:space="preserve">18.8.2.0. </t>
  </si>
  <si>
    <t>Ieņēmumi par valsts budžeta finansējuma daļu Eiropas Savienības struktūrfondu finansēto projektu īstenošanai</t>
  </si>
  <si>
    <t xml:space="preserve">18.8.2.1. </t>
  </si>
  <si>
    <t>Kārtējo izdevumu transferti pašvaldību budžetā par valsts budžeta finansējuma daļu Eiropas Savienības struktūrfondu finansēto projektu īstenošanai</t>
  </si>
  <si>
    <t xml:space="preserve">18.8.2.2. </t>
  </si>
  <si>
    <t>Kapitālo izdevumu transferti pašvaldību budžetā par valsts budžeta finansējuma daļu Eiropas Savienības struktūrfondu finansēto projektu īstenošanai</t>
  </si>
  <si>
    <t>19.0.0.0.</t>
  </si>
  <si>
    <t>PAŠVALDĪBU BUDŽETU TRANSFERTI</t>
  </si>
  <si>
    <t>19.1.0.0.</t>
  </si>
  <si>
    <t>Ieņēmumi no vienas pašvaldības cita budžeta veida</t>
  </si>
  <si>
    <t>19.1.1.0.</t>
  </si>
  <si>
    <t>Saņemtie transferta ieņēmumi kārtējiem izdevumiem</t>
  </si>
  <si>
    <t>19.1.1.1.</t>
  </si>
  <si>
    <t>No pamatbudžeta uz speciālo budžetu</t>
  </si>
  <si>
    <t>19.1.1.2.</t>
  </si>
  <si>
    <t>No speciālā budžeta uz pamatbudžetu</t>
  </si>
  <si>
    <t>19.1.2.0.</t>
  </si>
  <si>
    <t>Saņemtie transferta ieņēmumi kapitāliem izdevumiem</t>
  </si>
  <si>
    <t>19.1.2.1.</t>
  </si>
  <si>
    <t>19.1.2.2.</t>
  </si>
  <si>
    <t>19.2.0.0.</t>
  </si>
  <si>
    <t>Ieņēmumi pašvaldību budžetā no citām pašvaldībām</t>
  </si>
  <si>
    <t xml:space="preserve">19.2.1.0. </t>
  </si>
  <si>
    <t>Ieņēmumi izglītības funkciju nodrošināšanai</t>
  </si>
  <si>
    <t>5.5.3.0.</t>
  </si>
  <si>
    <t>Dabas resursu nodoklis</t>
  </si>
  <si>
    <t>Ieņēmumi no privatizācijas</t>
  </si>
  <si>
    <t>12.3.1.0.</t>
  </si>
  <si>
    <t>18.9.1.0.</t>
  </si>
  <si>
    <t>Mērķdotācijas pašvaldību autoceļu (ielu) fondiem</t>
  </si>
  <si>
    <t>Izpilde pret precizēto budžetu</t>
  </si>
  <si>
    <t>II Speciālais budžets</t>
  </si>
  <si>
    <t>I + II KOPĀ:</t>
  </si>
  <si>
    <t>21.0.0.0.</t>
  </si>
  <si>
    <t>BUDŽETA IESTĀŽU IEŅĒMUMI</t>
  </si>
  <si>
    <t>21.5.0.0.</t>
  </si>
  <si>
    <t>Ienākumi no valsts un pašvaldību īpašuma iznomāšanas</t>
  </si>
  <si>
    <t>21.5.1.0.</t>
  </si>
  <si>
    <t>Zemes noma</t>
  </si>
  <si>
    <t>21.5.2.0.</t>
  </si>
  <si>
    <t>Telpu noma</t>
  </si>
  <si>
    <t>21.5.3.0.</t>
  </si>
  <si>
    <t>Pludmales noma</t>
  </si>
  <si>
    <t>4.1.2.1.1.</t>
  </si>
  <si>
    <t>4.1.2.2.1.</t>
  </si>
  <si>
    <t>4.1.1.1.</t>
  </si>
  <si>
    <t xml:space="preserve">Jūrmalas pilsētas pašvaldības 2008.gada budžeta ieņēmumi </t>
  </si>
  <si>
    <t>2008.gada precizētais budžets</t>
  </si>
  <si>
    <t>Izpilde uz 01.07.2008.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</si>
</sst>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/>
      <protection/>
    </xf>
    <xf numFmtId="0" fontId="0" fillId="0" borderId="2" xfId="21" applyFont="1" applyFill="1" applyBorder="1" applyAlignment="1">
      <alignment/>
      <protection/>
    </xf>
    <xf numFmtId="0" fontId="0" fillId="0" borderId="3" xfId="21" applyFont="1" applyFill="1" applyBorder="1" applyAlignment="1">
      <alignment vertical="center" textRotation="90" wrapText="1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center" vertical="center" wrapText="1"/>
      <protection/>
    </xf>
    <xf numFmtId="0" fontId="0" fillId="0" borderId="7" xfId="21" applyFont="1" applyFill="1" applyBorder="1" applyAlignment="1">
      <alignment horizontal="center" vertical="center" wrapText="1"/>
      <protection/>
    </xf>
    <xf numFmtId="0" fontId="0" fillId="0" borderId="8" xfId="21" applyFont="1" applyFill="1" applyBorder="1" applyAlignment="1">
      <alignment vertical="center" textRotation="90" wrapText="1"/>
      <protection/>
    </xf>
    <xf numFmtId="3" fontId="4" fillId="2" borderId="9" xfId="21" applyNumberFormat="1" applyFont="1" applyFill="1" applyBorder="1" applyAlignment="1">
      <alignment horizontal="right" vertical="center" wrapText="1"/>
      <protection/>
    </xf>
    <xf numFmtId="3" fontId="4" fillId="0" borderId="9" xfId="21" applyNumberFormat="1" applyFont="1" applyFill="1" applyBorder="1" applyAlignment="1">
      <alignment horizontal="right" vertical="center" wrapText="1"/>
      <protection/>
    </xf>
    <xf numFmtId="3" fontId="4" fillId="0" borderId="10" xfId="21" applyNumberFormat="1" applyFont="1" applyFill="1" applyBorder="1" applyAlignment="1">
      <alignment horizontal="right" vertical="center" wrapText="1"/>
      <protection/>
    </xf>
    <xf numFmtId="3" fontId="4" fillId="0" borderId="11" xfId="21" applyNumberFormat="1" applyFont="1" applyFill="1" applyBorder="1" applyAlignment="1">
      <alignment horizontal="right" vertical="center" wrapText="1"/>
      <protection/>
    </xf>
    <xf numFmtId="0" fontId="0" fillId="0" borderId="10" xfId="21" applyFont="1" applyFill="1" applyBorder="1" applyAlignment="1">
      <alignment vertical="center" textRotation="90" wrapText="1"/>
      <protection/>
    </xf>
    <xf numFmtId="0" fontId="4" fillId="0" borderId="12" xfId="21" applyFont="1" applyFill="1" applyBorder="1" applyAlignment="1">
      <alignment horizontal="center" vertical="center" wrapText="1"/>
      <protection/>
    </xf>
    <xf numFmtId="0" fontId="4" fillId="0" borderId="13" xfId="21" applyFont="1" applyFill="1" applyBorder="1" applyAlignment="1">
      <alignment horizontal="center" vertical="center" wrapText="1"/>
      <protection/>
    </xf>
    <xf numFmtId="0" fontId="4" fillId="0" borderId="14" xfId="21" applyFont="1" applyFill="1" applyBorder="1" applyAlignment="1">
      <alignment horizontal="center" vertical="center" wrapText="1"/>
      <protection/>
    </xf>
    <xf numFmtId="0" fontId="4" fillId="0" borderId="8" xfId="21" applyFont="1" applyFill="1" applyBorder="1" applyAlignment="1">
      <alignment vertical="center"/>
      <protection/>
    </xf>
    <xf numFmtId="0" fontId="4" fillId="0" borderId="15" xfId="21" applyFont="1" applyFill="1" applyBorder="1" applyAlignment="1">
      <alignment horizontal="left" vertical="center" wrapText="1"/>
      <protection/>
    </xf>
    <xf numFmtId="0" fontId="4" fillId="0" borderId="14" xfId="21" applyFont="1" applyFill="1" applyBorder="1" applyAlignment="1">
      <alignment vertical="center" wrapText="1"/>
      <protection/>
    </xf>
    <xf numFmtId="0" fontId="0" fillId="0" borderId="8" xfId="21" applyFont="1" applyFill="1" applyBorder="1" applyAlignment="1">
      <alignment vertical="center"/>
      <protection/>
    </xf>
    <xf numFmtId="0" fontId="0" fillId="0" borderId="14" xfId="21" applyFont="1" applyFill="1" applyBorder="1" applyAlignment="1">
      <alignment vertical="center" wrapText="1"/>
      <protection/>
    </xf>
    <xf numFmtId="3" fontId="0" fillId="0" borderId="9" xfId="21" applyNumberFormat="1" applyFont="1" applyFill="1" applyBorder="1" applyAlignment="1">
      <alignment vertical="center"/>
      <protection/>
    </xf>
    <xf numFmtId="3" fontId="0" fillId="0" borderId="10" xfId="21" applyNumberFormat="1" applyFont="1" applyFill="1" applyBorder="1" applyAlignment="1">
      <alignment vertical="center"/>
      <protection/>
    </xf>
    <xf numFmtId="3" fontId="0" fillId="0" borderId="11" xfId="21" applyNumberFormat="1" applyFont="1" applyFill="1" applyBorder="1" applyAlignment="1">
      <alignment vertical="center"/>
      <protection/>
    </xf>
    <xf numFmtId="0" fontId="4" fillId="0" borderId="14" xfId="21" applyFont="1" applyFill="1" applyBorder="1" applyAlignment="1">
      <alignment horizontal="left" vertical="center" wrapText="1"/>
      <protection/>
    </xf>
    <xf numFmtId="3" fontId="4" fillId="2" borderId="9" xfId="21" applyNumberFormat="1" applyFont="1" applyFill="1" applyBorder="1" applyAlignment="1">
      <alignment vertical="center"/>
      <protection/>
    </xf>
    <xf numFmtId="3" fontId="4" fillId="0" borderId="9" xfId="21" applyNumberFormat="1" applyFont="1" applyFill="1" applyBorder="1" applyAlignment="1">
      <alignment vertical="center"/>
      <protection/>
    </xf>
    <xf numFmtId="3" fontId="4" fillId="0" borderId="10" xfId="21" applyNumberFormat="1" applyFont="1" applyFill="1" applyBorder="1" applyAlignment="1">
      <alignment vertical="center"/>
      <protection/>
    </xf>
    <xf numFmtId="3" fontId="4" fillId="0" borderId="11" xfId="21" applyNumberFormat="1" applyFont="1" applyFill="1" applyBorder="1" applyAlignment="1">
      <alignment vertical="center"/>
      <protection/>
    </xf>
    <xf numFmtId="0" fontId="4" fillId="0" borderId="0" xfId="21" applyFont="1" applyFill="1">
      <alignment/>
      <protection/>
    </xf>
    <xf numFmtId="0" fontId="0" fillId="0" borderId="8" xfId="21" applyFont="1" applyFill="1" applyBorder="1">
      <alignment/>
      <protection/>
    </xf>
    <xf numFmtId="0" fontId="0" fillId="0" borderId="10" xfId="21" applyFont="1" applyFill="1" applyBorder="1">
      <alignment/>
      <protection/>
    </xf>
    <xf numFmtId="0" fontId="0" fillId="0" borderId="12" xfId="21" applyFont="1" applyFill="1" applyBorder="1" applyAlignment="1">
      <alignment vertical="center"/>
      <protection/>
    </xf>
    <xf numFmtId="0" fontId="0" fillId="0" borderId="13" xfId="21" applyFont="1" applyFill="1" applyBorder="1" applyAlignment="1">
      <alignment vertical="center"/>
      <protection/>
    </xf>
    <xf numFmtId="0" fontId="0" fillId="0" borderId="14" xfId="21" applyFont="1" applyFill="1" applyBorder="1" applyAlignment="1">
      <alignment vertical="top" wrapText="1"/>
      <protection/>
    </xf>
    <xf numFmtId="49" fontId="0" fillId="0" borderId="0" xfId="21" applyNumberFormat="1" applyFont="1" applyFill="1" applyAlignment="1">
      <alignment horizontal="left"/>
      <protection/>
    </xf>
    <xf numFmtId="0" fontId="4" fillId="0" borderId="12" xfId="21" applyFont="1" applyFill="1" applyBorder="1" applyAlignment="1">
      <alignment horizontal="center"/>
      <protection/>
    </xf>
    <xf numFmtId="0" fontId="4" fillId="0" borderId="10" xfId="21" applyFont="1" applyFill="1" applyBorder="1" applyAlignment="1">
      <alignment horizontal="center" vertical="center" wrapText="1"/>
      <protection/>
    </xf>
    <xf numFmtId="0" fontId="4" fillId="0" borderId="10" xfId="21" applyFont="1" applyFill="1" applyBorder="1" applyAlignment="1">
      <alignment vertical="center"/>
      <protection/>
    </xf>
    <xf numFmtId="0" fontId="0" fillId="0" borderId="10" xfId="21" applyFont="1" applyFill="1" applyBorder="1" applyAlignment="1">
      <alignment vertical="center"/>
      <protection/>
    </xf>
    <xf numFmtId="0" fontId="0" fillId="0" borderId="16" xfId="21" applyFont="1" applyFill="1" applyBorder="1">
      <alignment/>
      <protection/>
    </xf>
    <xf numFmtId="0" fontId="0" fillId="0" borderId="17" xfId="21" applyFont="1" applyFill="1" applyBorder="1" applyAlignment="1">
      <alignment vertical="top" wrapText="1"/>
      <protection/>
    </xf>
    <xf numFmtId="3" fontId="0" fillId="0" borderId="18" xfId="21" applyNumberFormat="1" applyFont="1" applyFill="1" applyBorder="1" applyAlignment="1">
      <alignment vertical="center"/>
      <protection/>
    </xf>
    <xf numFmtId="3" fontId="0" fillId="0" borderId="16" xfId="21" applyNumberFormat="1" applyFont="1" applyFill="1" applyBorder="1" applyAlignment="1">
      <alignment vertical="center"/>
      <protection/>
    </xf>
    <xf numFmtId="3" fontId="0" fillId="0" borderId="19" xfId="21" applyNumberFormat="1" applyFont="1" applyFill="1" applyBorder="1" applyAlignment="1">
      <alignment vertical="center"/>
      <protection/>
    </xf>
    <xf numFmtId="0" fontId="4" fillId="0" borderId="10" xfId="21" applyFont="1" applyFill="1" applyBorder="1" applyAlignment="1">
      <alignment horizontal="center"/>
      <protection/>
    </xf>
    <xf numFmtId="3" fontId="4" fillId="0" borderId="12" xfId="21" applyNumberFormat="1" applyFont="1" applyFill="1" applyBorder="1" applyAlignment="1">
      <alignment vertical="center"/>
      <protection/>
    </xf>
    <xf numFmtId="0" fontId="4" fillId="0" borderId="14" xfId="21" applyFont="1" applyFill="1" applyBorder="1" applyAlignment="1">
      <alignment horizontal="center"/>
      <protection/>
    </xf>
    <xf numFmtId="3" fontId="0" fillId="2" borderId="20" xfId="21" applyNumberFormat="1" applyFont="1" applyFill="1" applyBorder="1">
      <alignment/>
      <protection/>
    </xf>
    <xf numFmtId="10" fontId="4" fillId="2" borderId="11" xfId="21" applyNumberFormat="1" applyFont="1" applyFill="1" applyBorder="1" applyAlignment="1">
      <alignment horizontal="right" vertical="center" wrapText="1"/>
      <protection/>
    </xf>
    <xf numFmtId="10" fontId="4" fillId="0" borderId="11" xfId="21" applyNumberFormat="1" applyFont="1" applyFill="1" applyBorder="1" applyAlignment="1">
      <alignment horizontal="right" vertical="center" wrapText="1"/>
      <protection/>
    </xf>
    <xf numFmtId="10" fontId="0" fillId="0" borderId="11" xfId="21" applyNumberFormat="1" applyFont="1" applyFill="1" applyBorder="1" applyAlignment="1">
      <alignment vertical="center"/>
      <protection/>
    </xf>
    <xf numFmtId="10" fontId="4" fillId="0" borderId="11" xfId="21" applyNumberFormat="1" applyFont="1" applyFill="1" applyBorder="1" applyAlignment="1">
      <alignment vertical="center"/>
      <protection/>
    </xf>
    <xf numFmtId="10" fontId="0" fillId="2" borderId="11" xfId="21" applyNumberFormat="1" applyFont="1" applyFill="1" applyBorder="1" applyAlignment="1">
      <alignment vertical="center"/>
      <protection/>
    </xf>
    <xf numFmtId="10" fontId="0" fillId="0" borderId="19" xfId="21" applyNumberFormat="1" applyFont="1" applyFill="1" applyBorder="1" applyAlignment="1">
      <alignment vertical="center"/>
      <protection/>
    </xf>
    <xf numFmtId="10" fontId="0" fillId="0" borderId="0" xfId="21" applyNumberFormat="1" applyFont="1" applyFill="1">
      <alignment/>
      <protection/>
    </xf>
    <xf numFmtId="10" fontId="0" fillId="2" borderId="21" xfId="21" applyNumberFormat="1" applyFont="1" applyFill="1" applyBorder="1" applyAlignment="1">
      <alignment vertical="center"/>
      <protection/>
    </xf>
    <xf numFmtId="0" fontId="4" fillId="0" borderId="9" xfId="21" applyFont="1" applyFill="1" applyBorder="1" applyAlignment="1">
      <alignment vertical="center"/>
      <protection/>
    </xf>
    <xf numFmtId="0" fontId="0" fillId="0" borderId="9" xfId="21" applyFont="1" applyFill="1" applyBorder="1" applyAlignment="1">
      <alignment vertical="center"/>
      <protection/>
    </xf>
    <xf numFmtId="3" fontId="0" fillId="0" borderId="14" xfId="21" applyNumberFormat="1" applyFont="1" applyFill="1" applyBorder="1" applyAlignment="1">
      <alignment vertical="center"/>
      <protection/>
    </xf>
    <xf numFmtId="3" fontId="4" fillId="0" borderId="14" xfId="21" applyNumberFormat="1" applyFont="1" applyFill="1" applyBorder="1" applyAlignment="1">
      <alignment vertical="center"/>
      <protection/>
    </xf>
    <xf numFmtId="0" fontId="0" fillId="0" borderId="14" xfId="21" applyFont="1" applyFill="1" applyBorder="1">
      <alignment/>
      <protection/>
    </xf>
    <xf numFmtId="0" fontId="4" fillId="2" borderId="10" xfId="21" applyFont="1" applyFill="1" applyBorder="1" applyAlignment="1">
      <alignment horizontal="center"/>
      <protection/>
    </xf>
    <xf numFmtId="0" fontId="4" fillId="2" borderId="12" xfId="21" applyFont="1" applyFill="1" applyBorder="1" applyAlignment="1">
      <alignment horizontal="center"/>
      <protection/>
    </xf>
    <xf numFmtId="0" fontId="4" fillId="2" borderId="13" xfId="21" applyFont="1" applyFill="1" applyBorder="1" applyAlignment="1">
      <alignment horizontal="center"/>
      <protection/>
    </xf>
    <xf numFmtId="0" fontId="4" fillId="2" borderId="22" xfId="21" applyFont="1" applyFill="1" applyBorder="1" applyAlignment="1">
      <alignment horizontal="center"/>
      <protection/>
    </xf>
    <xf numFmtId="0" fontId="4" fillId="2" borderId="20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right" vertical="top"/>
      <protection/>
    </xf>
    <xf numFmtId="0" fontId="0" fillId="0" borderId="24" xfId="21" applyFont="1" applyFill="1" applyBorder="1" applyAlignment="1">
      <alignment horizontal="right" vertical="top"/>
      <protection/>
    </xf>
    <xf numFmtId="0" fontId="0" fillId="0" borderId="12" xfId="21" applyFont="1" applyFill="1" applyBorder="1" applyAlignment="1">
      <alignment horizontal="right" vertical="top"/>
      <protection/>
    </xf>
    <xf numFmtId="0" fontId="0" fillId="0" borderId="13" xfId="21" applyFont="1" applyFill="1" applyBorder="1" applyAlignment="1">
      <alignment horizontal="right" vertical="top"/>
      <protection/>
    </xf>
    <xf numFmtId="0" fontId="4" fillId="2" borderId="25" xfId="21" applyFont="1" applyFill="1" applyBorder="1" applyAlignment="1">
      <alignment horizontal="center" vertical="center" wrapText="1"/>
      <protection/>
    </xf>
    <xf numFmtId="0" fontId="4" fillId="2" borderId="26" xfId="21" applyFont="1" applyFill="1" applyBorder="1" applyAlignment="1">
      <alignment horizontal="center" vertical="center" wrapText="1"/>
      <protection/>
    </xf>
    <xf numFmtId="0" fontId="4" fillId="2" borderId="27" xfId="21" applyFont="1" applyFill="1" applyBorder="1" applyAlignment="1">
      <alignment horizontal="center" vertical="center" wrapText="1"/>
      <protection/>
    </xf>
    <xf numFmtId="0" fontId="4" fillId="0" borderId="10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0" fillId="0" borderId="12" xfId="21" applyFont="1" applyFill="1" applyBorder="1" applyAlignment="1">
      <alignment horizontal="right" vertical="center" wrapText="1"/>
      <protection/>
    </xf>
    <xf numFmtId="0" fontId="0" fillId="0" borderId="13" xfId="21" applyFont="1" applyFill="1" applyBorder="1" applyAlignment="1">
      <alignment horizontal="right" vertical="center" wrapText="1"/>
      <protection/>
    </xf>
    <xf numFmtId="0" fontId="0" fillId="0" borderId="12" xfId="21" applyFont="1" applyFill="1" applyBorder="1" applyAlignment="1">
      <alignment horizontal="right" vertical="center"/>
      <protection/>
    </xf>
    <xf numFmtId="0" fontId="0" fillId="0" borderId="13" xfId="21" applyFont="1" applyFill="1" applyBorder="1" applyAlignment="1">
      <alignment horizontal="right" vertical="center"/>
      <protection/>
    </xf>
    <xf numFmtId="49" fontId="0" fillId="0" borderId="0" xfId="21" applyNumberFormat="1" applyFont="1" applyFill="1" applyAlignment="1">
      <alignment horizontal="left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0" fontId="4" fillId="0" borderId="29" xfId="21" applyFont="1" applyFill="1" applyBorder="1" applyAlignment="1">
      <alignment horizontal="left"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0" fillId="0" borderId="32" xfId="2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4" fillId="0" borderId="9" xfId="21" applyFont="1" applyFill="1" applyBorder="1" applyAlignment="1">
      <alignment horizontal="left" vertical="center"/>
      <protection/>
    </xf>
    <xf numFmtId="0" fontId="5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7_budz iene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D81"/>
  <sheetViews>
    <sheetView tabSelected="1" workbookViewId="0" topLeftCell="B3">
      <selection activeCell="AE14" sqref="AE14"/>
    </sheetView>
  </sheetViews>
  <sheetFormatPr defaultColWidth="9.140625" defaultRowHeight="12.75"/>
  <cols>
    <col min="1" max="1" width="4.140625" style="1" hidden="1" customWidth="1"/>
    <col min="2" max="2" width="1.421875" style="1" customWidth="1"/>
    <col min="3" max="3" width="3.00390625" style="1" customWidth="1"/>
    <col min="4" max="4" width="7.140625" style="1" customWidth="1"/>
    <col min="5" max="5" width="63.421875" style="1" customWidth="1"/>
    <col min="6" max="6" width="13.28125" style="1" customWidth="1"/>
    <col min="7" max="7" width="12.8515625" style="1" hidden="1" customWidth="1"/>
    <col min="8" max="8" width="12.140625" style="1" hidden="1" customWidth="1"/>
    <col min="9" max="9" width="12.421875" style="1" hidden="1" customWidth="1"/>
    <col min="10" max="10" width="9.57421875" style="1" hidden="1" customWidth="1"/>
    <col min="11" max="11" width="9.28125" style="1" hidden="1" customWidth="1"/>
    <col min="12" max="28" width="5.7109375" style="1" hidden="1" customWidth="1"/>
    <col min="29" max="29" width="10.421875" style="1" customWidth="1"/>
    <col min="30" max="30" width="10.140625" style="1" customWidth="1"/>
    <col min="31" max="16384" width="9.140625" style="1" customWidth="1"/>
  </cols>
  <sheetData>
    <row r="1" spans="2:30" ht="18" customHeight="1" thickBot="1">
      <c r="B1" s="95" t="s">
        <v>153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28" ht="13.5" thickBot="1">
      <c r="A2" s="2"/>
      <c r="B2" s="2"/>
      <c r="C2" s="2"/>
      <c r="D2" s="2"/>
      <c r="E2" s="2"/>
      <c r="F2" s="2"/>
      <c r="G2" s="2"/>
      <c r="H2" s="2"/>
      <c r="I2" s="87" t="s">
        <v>0</v>
      </c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3"/>
      <c r="X2" s="3"/>
      <c r="Y2" s="3"/>
      <c r="Z2" s="3"/>
      <c r="AA2" s="3"/>
      <c r="AB2" s="4"/>
    </row>
    <row r="3" spans="1:30" ht="45.75" customHeight="1">
      <c r="A3" s="5" t="s">
        <v>1</v>
      </c>
      <c r="B3" s="92" t="s">
        <v>2</v>
      </c>
      <c r="C3" s="93"/>
      <c r="D3" s="93"/>
      <c r="E3" s="6" t="s">
        <v>3</v>
      </c>
      <c r="F3" s="7" t="s">
        <v>154</v>
      </c>
      <c r="G3" s="7" t="s">
        <v>4</v>
      </c>
      <c r="H3" s="7" t="s">
        <v>5</v>
      </c>
      <c r="I3" s="8" t="s">
        <v>6</v>
      </c>
      <c r="J3" s="8" t="s">
        <v>7</v>
      </c>
      <c r="K3" s="7" t="s">
        <v>8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9"/>
      <c r="AC3" s="7" t="s">
        <v>155</v>
      </c>
      <c r="AD3" s="9" t="s">
        <v>137</v>
      </c>
    </row>
    <row r="4" spans="1:30" ht="15.75" customHeight="1">
      <c r="A4" s="10"/>
      <c r="B4" s="76" t="s">
        <v>9</v>
      </c>
      <c r="C4" s="77"/>
      <c r="D4" s="77"/>
      <c r="E4" s="78"/>
      <c r="F4" s="11">
        <f aca="true" t="shared" si="0" ref="F4:AC4">SUM(F6,F11,F19,F22,F30,F41,F44,F48,F57,F67)</f>
        <v>37225751</v>
      </c>
      <c r="G4" s="11">
        <f t="shared" si="0"/>
        <v>29598934</v>
      </c>
      <c r="H4" s="11">
        <f t="shared" si="0"/>
        <v>2000000</v>
      </c>
      <c r="I4" s="11">
        <f t="shared" si="0"/>
        <v>2000000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1">
        <f t="shared" si="0"/>
        <v>0</v>
      </c>
      <c r="O4" s="11">
        <f t="shared" si="0"/>
        <v>0</v>
      </c>
      <c r="P4" s="11">
        <f t="shared" si="0"/>
        <v>0</v>
      </c>
      <c r="Q4" s="11">
        <f t="shared" si="0"/>
        <v>0</v>
      </c>
      <c r="R4" s="11">
        <f t="shared" si="0"/>
        <v>0</v>
      </c>
      <c r="S4" s="11">
        <f t="shared" si="0"/>
        <v>0</v>
      </c>
      <c r="T4" s="11">
        <f t="shared" si="0"/>
        <v>0</v>
      </c>
      <c r="U4" s="11">
        <f t="shared" si="0"/>
        <v>0</v>
      </c>
      <c r="V4" s="11">
        <f t="shared" si="0"/>
        <v>0</v>
      </c>
      <c r="W4" s="11">
        <f t="shared" si="0"/>
        <v>0</v>
      </c>
      <c r="X4" s="11">
        <f t="shared" si="0"/>
        <v>0</v>
      </c>
      <c r="Y4" s="11">
        <f t="shared" si="0"/>
        <v>0</v>
      </c>
      <c r="Z4" s="11">
        <f t="shared" si="0"/>
        <v>0</v>
      </c>
      <c r="AA4" s="11">
        <f t="shared" si="0"/>
        <v>0</v>
      </c>
      <c r="AB4" s="11">
        <f t="shared" si="0"/>
        <v>0</v>
      </c>
      <c r="AC4" s="11">
        <f t="shared" si="0"/>
        <v>15888138</v>
      </c>
      <c r="AD4" s="52">
        <f>AC4/F4</f>
        <v>0.426805036115994</v>
      </c>
    </row>
    <row r="5" spans="1:30" ht="15.75" customHeight="1">
      <c r="A5" s="15"/>
      <c r="B5" s="40"/>
      <c r="C5" s="16"/>
      <c r="D5" s="17"/>
      <c r="E5" s="18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4"/>
      <c r="AC5" s="12"/>
      <c r="AD5" s="53"/>
    </row>
    <row r="6" spans="1:30" ht="14.25" customHeight="1">
      <c r="A6" s="19" t="s">
        <v>10</v>
      </c>
      <c r="B6" s="89" t="s">
        <v>11</v>
      </c>
      <c r="C6" s="90"/>
      <c r="D6" s="91"/>
      <c r="E6" s="20" t="s">
        <v>12</v>
      </c>
      <c r="F6" s="12">
        <f aca="true" t="shared" si="1" ref="F6:AB7">SUM(F7)</f>
        <v>26102933</v>
      </c>
      <c r="G6" s="12">
        <f t="shared" si="1"/>
        <v>19810791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2">
        <f t="shared" si="1"/>
        <v>0</v>
      </c>
      <c r="L6" s="12">
        <f t="shared" si="1"/>
        <v>0</v>
      </c>
      <c r="M6" s="12">
        <f t="shared" si="1"/>
        <v>0</v>
      </c>
      <c r="N6" s="12">
        <f t="shared" si="1"/>
        <v>0</v>
      </c>
      <c r="O6" s="12">
        <f t="shared" si="1"/>
        <v>0</v>
      </c>
      <c r="P6" s="12">
        <f t="shared" si="1"/>
        <v>0</v>
      </c>
      <c r="Q6" s="12">
        <f t="shared" si="1"/>
        <v>0</v>
      </c>
      <c r="R6" s="12">
        <f t="shared" si="1"/>
        <v>0</v>
      </c>
      <c r="S6" s="12">
        <f t="shared" si="1"/>
        <v>0</v>
      </c>
      <c r="T6" s="12">
        <f t="shared" si="1"/>
        <v>0</v>
      </c>
      <c r="U6" s="12">
        <f t="shared" si="1"/>
        <v>0</v>
      </c>
      <c r="V6" s="12">
        <f t="shared" si="1"/>
        <v>0</v>
      </c>
      <c r="W6" s="12">
        <f t="shared" si="1"/>
        <v>0</v>
      </c>
      <c r="X6" s="12">
        <f t="shared" si="1"/>
        <v>0</v>
      </c>
      <c r="Y6" s="12">
        <f t="shared" si="1"/>
        <v>0</v>
      </c>
      <c r="Z6" s="12">
        <f t="shared" si="1"/>
        <v>0</v>
      </c>
      <c r="AA6" s="12">
        <f t="shared" si="1"/>
        <v>0</v>
      </c>
      <c r="AB6" s="12">
        <f t="shared" si="1"/>
        <v>0</v>
      </c>
      <c r="AC6" s="12">
        <f>SUM(AC7)</f>
        <v>12222049</v>
      </c>
      <c r="AD6" s="53">
        <f aca="true" t="shared" si="2" ref="AD6:AD64">AC6/F6</f>
        <v>0.46822512244122144</v>
      </c>
    </row>
    <row r="7" spans="1:30" ht="14.25" customHeight="1">
      <c r="A7" s="19"/>
      <c r="B7" s="41"/>
      <c r="C7" s="80" t="s">
        <v>13</v>
      </c>
      <c r="D7" s="81"/>
      <c r="E7" s="21" t="s">
        <v>14</v>
      </c>
      <c r="F7" s="12">
        <f t="shared" si="1"/>
        <v>26102933</v>
      </c>
      <c r="G7" s="12">
        <f t="shared" si="1"/>
        <v>19810791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2">
        <f t="shared" si="1"/>
        <v>0</v>
      </c>
      <c r="R7" s="12">
        <f t="shared" si="1"/>
        <v>0</v>
      </c>
      <c r="S7" s="12">
        <f t="shared" si="1"/>
        <v>0</v>
      </c>
      <c r="T7" s="12">
        <f t="shared" si="1"/>
        <v>0</v>
      </c>
      <c r="U7" s="12">
        <f t="shared" si="1"/>
        <v>0</v>
      </c>
      <c r="V7" s="12">
        <f t="shared" si="1"/>
        <v>0</v>
      </c>
      <c r="W7" s="12">
        <f t="shared" si="1"/>
        <v>0</v>
      </c>
      <c r="X7" s="12">
        <f t="shared" si="1"/>
        <v>0</v>
      </c>
      <c r="Y7" s="12">
        <f t="shared" si="1"/>
        <v>0</v>
      </c>
      <c r="Z7" s="12">
        <f t="shared" si="1"/>
        <v>0</v>
      </c>
      <c r="AA7" s="12">
        <f t="shared" si="1"/>
        <v>0</v>
      </c>
      <c r="AB7" s="12">
        <f t="shared" si="1"/>
        <v>0</v>
      </c>
      <c r="AC7" s="12">
        <f>SUM(AC8)</f>
        <v>12222049</v>
      </c>
      <c r="AD7" s="53">
        <f t="shared" si="2"/>
        <v>0.46822512244122144</v>
      </c>
    </row>
    <row r="8" spans="1:30" ht="12.75">
      <c r="A8" s="22" t="s">
        <v>15</v>
      </c>
      <c r="B8" s="42"/>
      <c r="C8" s="70" t="s">
        <v>16</v>
      </c>
      <c r="D8" s="71"/>
      <c r="E8" s="23" t="s">
        <v>17</v>
      </c>
      <c r="F8" s="24">
        <f aca="true" t="shared" si="3" ref="F8:AB8">SUM(F9:F10)</f>
        <v>26102933</v>
      </c>
      <c r="G8" s="24">
        <f t="shared" si="3"/>
        <v>19810791</v>
      </c>
      <c r="H8" s="24">
        <f t="shared" si="3"/>
        <v>0</v>
      </c>
      <c r="I8" s="24">
        <f t="shared" si="3"/>
        <v>0</v>
      </c>
      <c r="J8" s="24">
        <f t="shared" si="3"/>
        <v>0</v>
      </c>
      <c r="K8" s="24">
        <f t="shared" si="3"/>
        <v>0</v>
      </c>
      <c r="L8" s="24">
        <f t="shared" si="3"/>
        <v>0</v>
      </c>
      <c r="M8" s="24">
        <f t="shared" si="3"/>
        <v>0</v>
      </c>
      <c r="N8" s="24">
        <f t="shared" si="3"/>
        <v>0</v>
      </c>
      <c r="O8" s="24">
        <f t="shared" si="3"/>
        <v>0</v>
      </c>
      <c r="P8" s="24">
        <f t="shared" si="3"/>
        <v>0</v>
      </c>
      <c r="Q8" s="24">
        <f t="shared" si="3"/>
        <v>0</v>
      </c>
      <c r="R8" s="24">
        <f t="shared" si="3"/>
        <v>0</v>
      </c>
      <c r="S8" s="24">
        <f t="shared" si="3"/>
        <v>0</v>
      </c>
      <c r="T8" s="24">
        <f t="shared" si="3"/>
        <v>0</v>
      </c>
      <c r="U8" s="24">
        <f t="shared" si="3"/>
        <v>0</v>
      </c>
      <c r="V8" s="24">
        <f t="shared" si="3"/>
        <v>0</v>
      </c>
      <c r="W8" s="24">
        <f t="shared" si="3"/>
        <v>0</v>
      </c>
      <c r="X8" s="24">
        <f t="shared" si="3"/>
        <v>0</v>
      </c>
      <c r="Y8" s="24">
        <f t="shared" si="3"/>
        <v>0</v>
      </c>
      <c r="Z8" s="24">
        <f t="shared" si="3"/>
        <v>0</v>
      </c>
      <c r="AA8" s="24">
        <f t="shared" si="3"/>
        <v>0</v>
      </c>
      <c r="AB8" s="24">
        <f t="shared" si="3"/>
        <v>0</v>
      </c>
      <c r="AC8" s="24">
        <f>SUM(AC9:AC10)</f>
        <v>12222049</v>
      </c>
      <c r="AD8" s="54">
        <f t="shared" si="2"/>
        <v>0.46822512244122144</v>
      </c>
    </row>
    <row r="9" spans="1:30" ht="25.5">
      <c r="A9" s="22" t="s">
        <v>15</v>
      </c>
      <c r="B9" s="42"/>
      <c r="C9" s="84" t="s">
        <v>18</v>
      </c>
      <c r="D9" s="85"/>
      <c r="E9" s="23" t="s">
        <v>19</v>
      </c>
      <c r="F9" s="24">
        <v>351460</v>
      </c>
      <c r="G9" s="24">
        <v>200000</v>
      </c>
      <c r="H9" s="24">
        <f>SUM(I9:AB9)</f>
        <v>0</v>
      </c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6"/>
      <c r="AC9" s="24">
        <v>351460</v>
      </c>
      <c r="AD9" s="54">
        <f t="shared" si="2"/>
        <v>1</v>
      </c>
    </row>
    <row r="10" spans="1:30" ht="12.75" customHeight="1">
      <c r="A10" s="22" t="s">
        <v>15</v>
      </c>
      <c r="B10" s="42"/>
      <c r="C10" s="82" t="s">
        <v>20</v>
      </c>
      <c r="D10" s="83"/>
      <c r="E10" s="23" t="s">
        <v>21</v>
      </c>
      <c r="F10" s="24">
        <v>25751473</v>
      </c>
      <c r="G10" s="24">
        <v>19610791</v>
      </c>
      <c r="H10" s="24">
        <f>SUM(I10:AB10)</f>
        <v>0</v>
      </c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6"/>
      <c r="AC10" s="24">
        <v>11870589</v>
      </c>
      <c r="AD10" s="54">
        <f t="shared" si="2"/>
        <v>0.4609673784486037</v>
      </c>
    </row>
    <row r="11" spans="1:30" ht="12.75">
      <c r="A11" s="19" t="s">
        <v>22</v>
      </c>
      <c r="B11" s="79" t="s">
        <v>23</v>
      </c>
      <c r="C11" s="80"/>
      <c r="D11" s="81"/>
      <c r="E11" s="27" t="s">
        <v>24</v>
      </c>
      <c r="F11" s="29">
        <f aca="true" t="shared" si="4" ref="F11:AB11">SUM(F12)</f>
        <v>3817130</v>
      </c>
      <c r="G11" s="29">
        <f t="shared" si="4"/>
        <v>3331662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29">
        <f t="shared" si="4"/>
        <v>0</v>
      </c>
      <c r="U11" s="29">
        <f t="shared" si="4"/>
        <v>0</v>
      </c>
      <c r="V11" s="29">
        <f t="shared" si="4"/>
        <v>0</v>
      </c>
      <c r="W11" s="29">
        <f t="shared" si="4"/>
        <v>0</v>
      </c>
      <c r="X11" s="29">
        <f t="shared" si="4"/>
        <v>0</v>
      </c>
      <c r="Y11" s="29">
        <f t="shared" si="4"/>
        <v>0</v>
      </c>
      <c r="Z11" s="29">
        <f t="shared" si="4"/>
        <v>0</v>
      </c>
      <c r="AA11" s="29">
        <f t="shared" si="4"/>
        <v>0</v>
      </c>
      <c r="AB11" s="29">
        <f t="shared" si="4"/>
        <v>0</v>
      </c>
      <c r="AC11" s="29">
        <f>SUM(AC12)</f>
        <v>2041001</v>
      </c>
      <c r="AD11" s="55">
        <f t="shared" si="2"/>
        <v>0.534695176742736</v>
      </c>
    </row>
    <row r="12" spans="1:30" ht="12.75">
      <c r="A12" s="19"/>
      <c r="B12" s="41"/>
      <c r="C12" s="80" t="s">
        <v>25</v>
      </c>
      <c r="D12" s="81"/>
      <c r="E12" s="21" t="s">
        <v>26</v>
      </c>
      <c r="F12" s="29">
        <f aca="true" t="shared" si="5" ref="F12:AB12">SUM(F13,F16)</f>
        <v>3817130</v>
      </c>
      <c r="G12" s="29">
        <f t="shared" si="5"/>
        <v>3331662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0</v>
      </c>
      <c r="S12" s="29">
        <f t="shared" si="5"/>
        <v>0</v>
      </c>
      <c r="T12" s="29">
        <f t="shared" si="5"/>
        <v>0</v>
      </c>
      <c r="U12" s="29">
        <f t="shared" si="5"/>
        <v>0</v>
      </c>
      <c r="V12" s="29">
        <f t="shared" si="5"/>
        <v>0</v>
      </c>
      <c r="W12" s="29">
        <f t="shared" si="5"/>
        <v>0</v>
      </c>
      <c r="X12" s="29">
        <f t="shared" si="5"/>
        <v>0</v>
      </c>
      <c r="Y12" s="29">
        <f t="shared" si="5"/>
        <v>0</v>
      </c>
      <c r="Z12" s="29">
        <f t="shared" si="5"/>
        <v>0</v>
      </c>
      <c r="AA12" s="29">
        <f t="shared" si="5"/>
        <v>0</v>
      </c>
      <c r="AB12" s="29">
        <f t="shared" si="5"/>
        <v>0</v>
      </c>
      <c r="AC12" s="29">
        <f>SUM(AC13,AC16)</f>
        <v>2041001</v>
      </c>
      <c r="AD12" s="55">
        <f t="shared" si="2"/>
        <v>0.534695176742736</v>
      </c>
    </row>
    <row r="13" spans="1:30" ht="12.75">
      <c r="A13" s="22"/>
      <c r="B13" s="42"/>
      <c r="C13" s="70" t="s">
        <v>27</v>
      </c>
      <c r="D13" s="71"/>
      <c r="E13" s="23" t="s">
        <v>28</v>
      </c>
      <c r="F13" s="24">
        <f aca="true" t="shared" si="6" ref="F13:AB13">SUM(F14:F15)</f>
        <v>2553333</v>
      </c>
      <c r="G13" s="24">
        <f t="shared" si="6"/>
        <v>1907306</v>
      </c>
      <c r="H13" s="24">
        <f t="shared" si="6"/>
        <v>0</v>
      </c>
      <c r="I13" s="24">
        <f t="shared" si="6"/>
        <v>0</v>
      </c>
      <c r="J13" s="24">
        <f t="shared" si="6"/>
        <v>0</v>
      </c>
      <c r="K13" s="24">
        <f t="shared" si="6"/>
        <v>0</v>
      </c>
      <c r="L13" s="24">
        <f t="shared" si="6"/>
        <v>0</v>
      </c>
      <c r="M13" s="24">
        <f t="shared" si="6"/>
        <v>0</v>
      </c>
      <c r="N13" s="24">
        <f t="shared" si="6"/>
        <v>0</v>
      </c>
      <c r="O13" s="24">
        <f t="shared" si="6"/>
        <v>0</v>
      </c>
      <c r="P13" s="24">
        <f t="shared" si="6"/>
        <v>0</v>
      </c>
      <c r="Q13" s="24">
        <f t="shared" si="6"/>
        <v>0</v>
      </c>
      <c r="R13" s="24">
        <f t="shared" si="6"/>
        <v>0</v>
      </c>
      <c r="S13" s="24">
        <f t="shared" si="6"/>
        <v>0</v>
      </c>
      <c r="T13" s="24">
        <f t="shared" si="6"/>
        <v>0</v>
      </c>
      <c r="U13" s="24">
        <f t="shared" si="6"/>
        <v>0</v>
      </c>
      <c r="V13" s="24">
        <f t="shared" si="6"/>
        <v>0</v>
      </c>
      <c r="W13" s="24">
        <f t="shared" si="6"/>
        <v>0</v>
      </c>
      <c r="X13" s="24">
        <f t="shared" si="6"/>
        <v>0</v>
      </c>
      <c r="Y13" s="24">
        <f t="shared" si="6"/>
        <v>0</v>
      </c>
      <c r="Z13" s="24">
        <f t="shared" si="6"/>
        <v>0</v>
      </c>
      <c r="AA13" s="24">
        <f t="shared" si="6"/>
        <v>0</v>
      </c>
      <c r="AB13" s="24">
        <f t="shared" si="6"/>
        <v>0</v>
      </c>
      <c r="AC13" s="24">
        <f>SUM(AC14:AC15)</f>
        <v>1418775</v>
      </c>
      <c r="AD13" s="54">
        <f t="shared" si="2"/>
        <v>0.5556560777618901</v>
      </c>
    </row>
    <row r="14" spans="1:30" ht="25.5">
      <c r="A14" s="22"/>
      <c r="B14" s="42"/>
      <c r="C14" s="84" t="s">
        <v>152</v>
      </c>
      <c r="D14" s="85"/>
      <c r="E14" s="23" t="s">
        <v>29</v>
      </c>
      <c r="F14" s="24">
        <v>2423333</v>
      </c>
      <c r="G14" s="24">
        <v>1757306</v>
      </c>
      <c r="H14" s="24">
        <f>SUM(I14:AB14)</f>
        <v>0</v>
      </c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6"/>
      <c r="AC14" s="24">
        <v>1350355</v>
      </c>
      <c r="AD14" s="54">
        <f t="shared" si="2"/>
        <v>0.5572304755475207</v>
      </c>
    </row>
    <row r="15" spans="1:30" ht="12.75">
      <c r="A15" s="22"/>
      <c r="B15" s="42"/>
      <c r="C15" s="84" t="s">
        <v>152</v>
      </c>
      <c r="D15" s="85"/>
      <c r="E15" s="23" t="s">
        <v>30</v>
      </c>
      <c r="F15" s="24">
        <v>130000</v>
      </c>
      <c r="G15" s="24">
        <v>150000</v>
      </c>
      <c r="H15" s="24">
        <f>SUM(I15:AB15)</f>
        <v>0</v>
      </c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6"/>
      <c r="AC15" s="24">
        <v>68420</v>
      </c>
      <c r="AD15" s="54">
        <f t="shared" si="2"/>
        <v>0.5263076923076923</v>
      </c>
    </row>
    <row r="16" spans="1:30" ht="12.75">
      <c r="A16" s="22"/>
      <c r="B16" s="42"/>
      <c r="C16" s="70" t="s">
        <v>31</v>
      </c>
      <c r="D16" s="71"/>
      <c r="E16" s="23" t="s">
        <v>32</v>
      </c>
      <c r="F16" s="24">
        <f aca="true" t="shared" si="7" ref="F16:AB16">SUM(F17:F18)</f>
        <v>1263797</v>
      </c>
      <c r="G16" s="24">
        <f t="shared" si="7"/>
        <v>1424356</v>
      </c>
      <c r="H16" s="24">
        <f t="shared" si="7"/>
        <v>0</v>
      </c>
      <c r="I16" s="24">
        <f t="shared" si="7"/>
        <v>0</v>
      </c>
      <c r="J16" s="24">
        <f t="shared" si="7"/>
        <v>0</v>
      </c>
      <c r="K16" s="24">
        <f t="shared" si="7"/>
        <v>0</v>
      </c>
      <c r="L16" s="24">
        <f t="shared" si="7"/>
        <v>0</v>
      </c>
      <c r="M16" s="24">
        <f t="shared" si="7"/>
        <v>0</v>
      </c>
      <c r="N16" s="24">
        <f t="shared" si="7"/>
        <v>0</v>
      </c>
      <c r="O16" s="24">
        <f t="shared" si="7"/>
        <v>0</v>
      </c>
      <c r="P16" s="24">
        <f t="shared" si="7"/>
        <v>0</v>
      </c>
      <c r="Q16" s="24">
        <f t="shared" si="7"/>
        <v>0</v>
      </c>
      <c r="R16" s="24">
        <f t="shared" si="7"/>
        <v>0</v>
      </c>
      <c r="S16" s="24">
        <f t="shared" si="7"/>
        <v>0</v>
      </c>
      <c r="T16" s="24">
        <f t="shared" si="7"/>
        <v>0</v>
      </c>
      <c r="U16" s="24">
        <f t="shared" si="7"/>
        <v>0</v>
      </c>
      <c r="V16" s="24">
        <f t="shared" si="7"/>
        <v>0</v>
      </c>
      <c r="W16" s="24">
        <f t="shared" si="7"/>
        <v>0</v>
      </c>
      <c r="X16" s="24">
        <f t="shared" si="7"/>
        <v>0</v>
      </c>
      <c r="Y16" s="24">
        <f t="shared" si="7"/>
        <v>0</v>
      </c>
      <c r="Z16" s="24">
        <f t="shared" si="7"/>
        <v>0</v>
      </c>
      <c r="AA16" s="24">
        <f t="shared" si="7"/>
        <v>0</v>
      </c>
      <c r="AB16" s="24">
        <f t="shared" si="7"/>
        <v>0</v>
      </c>
      <c r="AC16" s="24">
        <f>SUM(AC17:AC18)</f>
        <v>622226</v>
      </c>
      <c r="AD16" s="54">
        <f t="shared" si="2"/>
        <v>0.49234647653064534</v>
      </c>
    </row>
    <row r="17" spans="1:30" ht="25.5">
      <c r="A17" s="22"/>
      <c r="B17" s="42"/>
      <c r="C17" s="82" t="s">
        <v>150</v>
      </c>
      <c r="D17" s="83"/>
      <c r="E17" s="23" t="s">
        <v>33</v>
      </c>
      <c r="F17" s="24">
        <v>1198797</v>
      </c>
      <c r="G17" s="24">
        <v>1384356</v>
      </c>
      <c r="H17" s="24">
        <f>SUM(I17:AB17)</f>
        <v>0</v>
      </c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6"/>
      <c r="AC17" s="24">
        <v>559187</v>
      </c>
      <c r="AD17" s="54">
        <f t="shared" si="2"/>
        <v>0.4664567895982389</v>
      </c>
    </row>
    <row r="18" spans="1:30" ht="12.75">
      <c r="A18" s="22"/>
      <c r="B18" s="42"/>
      <c r="C18" s="84" t="s">
        <v>151</v>
      </c>
      <c r="D18" s="85"/>
      <c r="E18" s="23" t="s">
        <v>34</v>
      </c>
      <c r="F18" s="24">
        <v>65000</v>
      </c>
      <c r="G18" s="24">
        <v>40000</v>
      </c>
      <c r="H18" s="24">
        <f>SUM(I18:AB18)</f>
        <v>0</v>
      </c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6"/>
      <c r="AC18" s="24">
        <v>63039</v>
      </c>
      <c r="AD18" s="54">
        <f t="shared" si="2"/>
        <v>0.9698307692307693</v>
      </c>
    </row>
    <row r="19" spans="1:30" ht="12.75">
      <c r="A19" s="19" t="s">
        <v>10</v>
      </c>
      <c r="B19" s="79" t="s">
        <v>35</v>
      </c>
      <c r="C19" s="80"/>
      <c r="D19" s="81"/>
      <c r="E19" s="27" t="s">
        <v>36</v>
      </c>
      <c r="F19" s="29">
        <f aca="true" t="shared" si="8" ref="F19:AB20">SUM(F20)</f>
        <v>200000</v>
      </c>
      <c r="G19" s="29">
        <f t="shared" si="8"/>
        <v>110000</v>
      </c>
      <c r="H19" s="29">
        <f t="shared" si="8"/>
        <v>0</v>
      </c>
      <c r="I19" s="29">
        <f t="shared" si="8"/>
        <v>0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 t="shared" si="8"/>
        <v>0</v>
      </c>
      <c r="O19" s="29">
        <f t="shared" si="8"/>
        <v>0</v>
      </c>
      <c r="P19" s="29">
        <f t="shared" si="8"/>
        <v>0</v>
      </c>
      <c r="Q19" s="29">
        <f t="shared" si="8"/>
        <v>0</v>
      </c>
      <c r="R19" s="29">
        <f t="shared" si="8"/>
        <v>0</v>
      </c>
      <c r="S19" s="29">
        <f t="shared" si="8"/>
        <v>0</v>
      </c>
      <c r="T19" s="29">
        <f t="shared" si="8"/>
        <v>0</v>
      </c>
      <c r="U19" s="29">
        <f t="shared" si="8"/>
        <v>0</v>
      </c>
      <c r="V19" s="29">
        <f t="shared" si="8"/>
        <v>0</v>
      </c>
      <c r="W19" s="29">
        <f t="shared" si="8"/>
        <v>0</v>
      </c>
      <c r="X19" s="29">
        <f t="shared" si="8"/>
        <v>0</v>
      </c>
      <c r="Y19" s="29">
        <f t="shared" si="8"/>
        <v>0</v>
      </c>
      <c r="Z19" s="29">
        <f t="shared" si="8"/>
        <v>0</v>
      </c>
      <c r="AA19" s="29">
        <f t="shared" si="8"/>
        <v>0</v>
      </c>
      <c r="AB19" s="29">
        <f t="shared" si="8"/>
        <v>0</v>
      </c>
      <c r="AC19" s="29">
        <f>SUM(AC20)</f>
        <v>97669</v>
      </c>
      <c r="AD19" s="55">
        <f t="shared" si="2"/>
        <v>0.488345</v>
      </c>
    </row>
    <row r="20" spans="1:30" ht="12.75">
      <c r="A20" s="19"/>
      <c r="B20" s="41"/>
      <c r="C20" s="80" t="s">
        <v>37</v>
      </c>
      <c r="D20" s="81"/>
      <c r="E20" s="27" t="s">
        <v>38</v>
      </c>
      <c r="F20" s="29">
        <f t="shared" si="8"/>
        <v>200000</v>
      </c>
      <c r="G20" s="29">
        <f t="shared" si="8"/>
        <v>110000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8"/>
        <v>0</v>
      </c>
      <c r="O20" s="29">
        <f t="shared" si="8"/>
        <v>0</v>
      </c>
      <c r="P20" s="29">
        <f t="shared" si="8"/>
        <v>0</v>
      </c>
      <c r="Q20" s="29">
        <f t="shared" si="8"/>
        <v>0</v>
      </c>
      <c r="R20" s="29">
        <f t="shared" si="8"/>
        <v>0</v>
      </c>
      <c r="S20" s="29">
        <f t="shared" si="8"/>
        <v>0</v>
      </c>
      <c r="T20" s="29">
        <f t="shared" si="8"/>
        <v>0</v>
      </c>
      <c r="U20" s="29">
        <f t="shared" si="8"/>
        <v>0</v>
      </c>
      <c r="V20" s="29">
        <f t="shared" si="8"/>
        <v>0</v>
      </c>
      <c r="W20" s="29">
        <f t="shared" si="8"/>
        <v>0</v>
      </c>
      <c r="X20" s="29">
        <f t="shared" si="8"/>
        <v>0</v>
      </c>
      <c r="Y20" s="29">
        <f t="shared" si="8"/>
        <v>0</v>
      </c>
      <c r="Z20" s="29">
        <f t="shared" si="8"/>
        <v>0</v>
      </c>
      <c r="AA20" s="29">
        <f t="shared" si="8"/>
        <v>0</v>
      </c>
      <c r="AB20" s="29">
        <f t="shared" si="8"/>
        <v>0</v>
      </c>
      <c r="AC20" s="29">
        <f>SUM(AC21)</f>
        <v>97669</v>
      </c>
      <c r="AD20" s="55">
        <f t="shared" si="2"/>
        <v>0.488345</v>
      </c>
    </row>
    <row r="21" spans="1:30" ht="12.75">
      <c r="A21" s="22" t="s">
        <v>39</v>
      </c>
      <c r="B21" s="42"/>
      <c r="C21" s="70" t="s">
        <v>40</v>
      </c>
      <c r="D21" s="71"/>
      <c r="E21" s="23" t="s">
        <v>41</v>
      </c>
      <c r="F21" s="24">
        <v>200000</v>
      </c>
      <c r="G21" s="24">
        <v>110000</v>
      </c>
      <c r="H21" s="24">
        <f>SUM(I21:AB21)</f>
        <v>0</v>
      </c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6"/>
      <c r="AC21" s="24">
        <v>97669</v>
      </c>
      <c r="AD21" s="54">
        <f t="shared" si="2"/>
        <v>0.488345</v>
      </c>
    </row>
    <row r="22" spans="1:30" ht="12.75">
      <c r="A22" s="19" t="s">
        <v>42</v>
      </c>
      <c r="B22" s="79" t="s">
        <v>43</v>
      </c>
      <c r="C22" s="80"/>
      <c r="D22" s="81"/>
      <c r="E22" s="21" t="s">
        <v>44</v>
      </c>
      <c r="F22" s="29">
        <f aca="true" t="shared" si="9" ref="F22:AC22">SUM(F23,F24,F27)</f>
        <v>326802</v>
      </c>
      <c r="G22" s="29">
        <f t="shared" si="9"/>
        <v>165931</v>
      </c>
      <c r="H22" s="29">
        <f t="shared" si="9"/>
        <v>0</v>
      </c>
      <c r="I22" s="29">
        <f t="shared" si="9"/>
        <v>0</v>
      </c>
      <c r="J22" s="29">
        <f t="shared" si="9"/>
        <v>0</v>
      </c>
      <c r="K22" s="29">
        <f t="shared" si="9"/>
        <v>0</v>
      </c>
      <c r="L22" s="29">
        <f t="shared" si="9"/>
        <v>0</v>
      </c>
      <c r="M22" s="29">
        <f t="shared" si="9"/>
        <v>0</v>
      </c>
      <c r="N22" s="29">
        <f t="shared" si="9"/>
        <v>0</v>
      </c>
      <c r="O22" s="29">
        <f t="shared" si="9"/>
        <v>0</v>
      </c>
      <c r="P22" s="29">
        <f t="shared" si="9"/>
        <v>0</v>
      </c>
      <c r="Q22" s="29">
        <f t="shared" si="9"/>
        <v>0</v>
      </c>
      <c r="R22" s="29">
        <f t="shared" si="9"/>
        <v>0</v>
      </c>
      <c r="S22" s="29">
        <f t="shared" si="9"/>
        <v>0</v>
      </c>
      <c r="T22" s="29">
        <f t="shared" si="9"/>
        <v>0</v>
      </c>
      <c r="U22" s="29">
        <f t="shared" si="9"/>
        <v>0</v>
      </c>
      <c r="V22" s="29">
        <f t="shared" si="9"/>
        <v>0</v>
      </c>
      <c r="W22" s="29">
        <f t="shared" si="9"/>
        <v>0</v>
      </c>
      <c r="X22" s="29">
        <f t="shared" si="9"/>
        <v>0</v>
      </c>
      <c r="Y22" s="29">
        <f t="shared" si="9"/>
        <v>0</v>
      </c>
      <c r="Z22" s="29">
        <f t="shared" si="9"/>
        <v>0</v>
      </c>
      <c r="AA22" s="29">
        <f t="shared" si="9"/>
        <v>0</v>
      </c>
      <c r="AB22" s="29">
        <f t="shared" si="9"/>
        <v>0</v>
      </c>
      <c r="AC22" s="29">
        <f t="shared" si="9"/>
        <v>250469</v>
      </c>
      <c r="AD22" s="55">
        <f t="shared" si="2"/>
        <v>0.7664243180886285</v>
      </c>
    </row>
    <row r="23" spans="1:30" ht="25.5">
      <c r="A23" s="22"/>
      <c r="B23" s="42"/>
      <c r="C23" s="80" t="s">
        <v>45</v>
      </c>
      <c r="D23" s="81"/>
      <c r="E23" s="23" t="s">
        <v>46</v>
      </c>
      <c r="F23" s="29">
        <v>0</v>
      </c>
      <c r="G23" s="29">
        <v>0</v>
      </c>
      <c r="H23" s="29">
        <v>0</v>
      </c>
      <c r="I23" s="29">
        <v>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55"/>
    </row>
    <row r="24" spans="1:30" ht="12.75">
      <c r="A24" s="22"/>
      <c r="B24" s="42"/>
      <c r="C24" s="80" t="s">
        <v>47</v>
      </c>
      <c r="D24" s="81"/>
      <c r="E24" s="23" t="s">
        <v>48</v>
      </c>
      <c r="F24" s="29">
        <f aca="true" t="shared" si="10" ref="F24:AB25">SUM(F25)</f>
        <v>26802</v>
      </c>
      <c r="G24" s="29">
        <f t="shared" si="10"/>
        <v>25931</v>
      </c>
      <c r="H24" s="29">
        <f t="shared" si="10"/>
        <v>0</v>
      </c>
      <c r="I24" s="29">
        <f t="shared" si="10"/>
        <v>0</v>
      </c>
      <c r="J24" s="29">
        <f t="shared" si="10"/>
        <v>0</v>
      </c>
      <c r="K24" s="29">
        <f t="shared" si="10"/>
        <v>0</v>
      </c>
      <c r="L24" s="29">
        <f t="shared" si="10"/>
        <v>0</v>
      </c>
      <c r="M24" s="29">
        <f t="shared" si="10"/>
        <v>0</v>
      </c>
      <c r="N24" s="29">
        <f t="shared" si="10"/>
        <v>0</v>
      </c>
      <c r="O24" s="29">
        <f t="shared" si="10"/>
        <v>0</v>
      </c>
      <c r="P24" s="29">
        <f t="shared" si="10"/>
        <v>0</v>
      </c>
      <c r="Q24" s="29">
        <f t="shared" si="10"/>
        <v>0</v>
      </c>
      <c r="R24" s="29">
        <f t="shared" si="10"/>
        <v>0</v>
      </c>
      <c r="S24" s="29">
        <f t="shared" si="10"/>
        <v>0</v>
      </c>
      <c r="T24" s="29">
        <f t="shared" si="10"/>
        <v>0</v>
      </c>
      <c r="U24" s="29">
        <f t="shared" si="10"/>
        <v>0</v>
      </c>
      <c r="V24" s="29">
        <f t="shared" si="10"/>
        <v>0</v>
      </c>
      <c r="W24" s="29">
        <f t="shared" si="10"/>
        <v>0</v>
      </c>
      <c r="X24" s="29">
        <f t="shared" si="10"/>
        <v>0</v>
      </c>
      <c r="Y24" s="29">
        <f t="shared" si="10"/>
        <v>0</v>
      </c>
      <c r="Z24" s="29">
        <f t="shared" si="10"/>
        <v>0</v>
      </c>
      <c r="AA24" s="29">
        <f t="shared" si="10"/>
        <v>0</v>
      </c>
      <c r="AB24" s="29">
        <f t="shared" si="10"/>
        <v>0</v>
      </c>
      <c r="AC24" s="29">
        <f>SUM(AC25)</f>
        <v>31869</v>
      </c>
      <c r="AD24" s="55">
        <f t="shared" si="2"/>
        <v>1.1890530557421088</v>
      </c>
    </row>
    <row r="25" spans="1:30" ht="25.5">
      <c r="A25" s="22"/>
      <c r="B25" s="42"/>
      <c r="C25" s="70" t="s">
        <v>49</v>
      </c>
      <c r="D25" s="71"/>
      <c r="E25" s="23" t="s">
        <v>50</v>
      </c>
      <c r="F25" s="24">
        <f t="shared" si="10"/>
        <v>26802</v>
      </c>
      <c r="G25" s="24">
        <f t="shared" si="10"/>
        <v>25931</v>
      </c>
      <c r="H25" s="24">
        <f t="shared" si="10"/>
        <v>0</v>
      </c>
      <c r="I25" s="24">
        <f t="shared" si="10"/>
        <v>0</v>
      </c>
      <c r="J25" s="24">
        <f t="shared" si="10"/>
        <v>0</v>
      </c>
      <c r="K25" s="24">
        <f t="shared" si="10"/>
        <v>0</v>
      </c>
      <c r="L25" s="24">
        <f t="shared" si="10"/>
        <v>0</v>
      </c>
      <c r="M25" s="24">
        <f t="shared" si="10"/>
        <v>0</v>
      </c>
      <c r="N25" s="24">
        <f t="shared" si="10"/>
        <v>0</v>
      </c>
      <c r="O25" s="24">
        <f t="shared" si="10"/>
        <v>0</v>
      </c>
      <c r="P25" s="24">
        <f t="shared" si="10"/>
        <v>0</v>
      </c>
      <c r="Q25" s="24">
        <f t="shared" si="10"/>
        <v>0</v>
      </c>
      <c r="R25" s="24">
        <f t="shared" si="10"/>
        <v>0</v>
      </c>
      <c r="S25" s="24">
        <f t="shared" si="10"/>
        <v>0</v>
      </c>
      <c r="T25" s="24">
        <f t="shared" si="10"/>
        <v>0</v>
      </c>
      <c r="U25" s="24">
        <f t="shared" si="10"/>
        <v>0</v>
      </c>
      <c r="V25" s="24">
        <f t="shared" si="10"/>
        <v>0</v>
      </c>
      <c r="W25" s="24">
        <f t="shared" si="10"/>
        <v>0</v>
      </c>
      <c r="X25" s="24">
        <f t="shared" si="10"/>
        <v>0</v>
      </c>
      <c r="Y25" s="24">
        <f t="shared" si="10"/>
        <v>0</v>
      </c>
      <c r="Z25" s="24">
        <f t="shared" si="10"/>
        <v>0</v>
      </c>
      <c r="AA25" s="24">
        <f t="shared" si="10"/>
        <v>0</v>
      </c>
      <c r="AB25" s="24">
        <f t="shared" si="10"/>
        <v>0</v>
      </c>
      <c r="AC25" s="24">
        <f>SUM(AC26)</f>
        <v>31869</v>
      </c>
      <c r="AD25" s="54">
        <f t="shared" si="2"/>
        <v>1.1890530557421088</v>
      </c>
    </row>
    <row r="26" spans="1:30" ht="25.5">
      <c r="A26" s="22"/>
      <c r="B26" s="42"/>
      <c r="C26" s="84" t="s">
        <v>51</v>
      </c>
      <c r="D26" s="85"/>
      <c r="E26" s="23" t="s">
        <v>52</v>
      </c>
      <c r="F26" s="24">
        <v>26802</v>
      </c>
      <c r="G26" s="24">
        <f>5061+20870</f>
        <v>25931</v>
      </c>
      <c r="H26" s="24">
        <f>SUM(I26:AB26)</f>
        <v>0</v>
      </c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6"/>
      <c r="AC26" s="24">
        <v>31869</v>
      </c>
      <c r="AD26" s="54">
        <f t="shared" si="2"/>
        <v>1.1890530557421088</v>
      </c>
    </row>
    <row r="27" spans="1:30" ht="12.75">
      <c r="A27" s="22"/>
      <c r="B27" s="42"/>
      <c r="C27" s="80" t="s">
        <v>53</v>
      </c>
      <c r="D27" s="81"/>
      <c r="E27" s="23" t="s">
        <v>54</v>
      </c>
      <c r="F27" s="29">
        <f aca="true" t="shared" si="11" ref="F27:AB28">SUM(F28)</f>
        <v>300000</v>
      </c>
      <c r="G27" s="29">
        <f t="shared" si="11"/>
        <v>140000</v>
      </c>
      <c r="H27" s="29">
        <f t="shared" si="11"/>
        <v>0</v>
      </c>
      <c r="I27" s="29">
        <f t="shared" si="11"/>
        <v>0</v>
      </c>
      <c r="J27" s="29">
        <f t="shared" si="11"/>
        <v>0</v>
      </c>
      <c r="K27" s="29">
        <f t="shared" si="11"/>
        <v>0</v>
      </c>
      <c r="L27" s="29">
        <f t="shared" si="11"/>
        <v>0</v>
      </c>
      <c r="M27" s="29">
        <f t="shared" si="11"/>
        <v>0</v>
      </c>
      <c r="N27" s="29">
        <f t="shared" si="11"/>
        <v>0</v>
      </c>
      <c r="O27" s="29">
        <f t="shared" si="11"/>
        <v>0</v>
      </c>
      <c r="P27" s="29">
        <f t="shared" si="11"/>
        <v>0</v>
      </c>
      <c r="Q27" s="29">
        <f t="shared" si="11"/>
        <v>0</v>
      </c>
      <c r="R27" s="29">
        <f t="shared" si="11"/>
        <v>0</v>
      </c>
      <c r="S27" s="29">
        <f t="shared" si="11"/>
        <v>0</v>
      </c>
      <c r="T27" s="29">
        <f t="shared" si="11"/>
        <v>0</v>
      </c>
      <c r="U27" s="29">
        <f t="shared" si="11"/>
        <v>0</v>
      </c>
      <c r="V27" s="29">
        <f t="shared" si="11"/>
        <v>0</v>
      </c>
      <c r="W27" s="29">
        <f t="shared" si="11"/>
        <v>0</v>
      </c>
      <c r="X27" s="29">
        <f t="shared" si="11"/>
        <v>0</v>
      </c>
      <c r="Y27" s="29">
        <f t="shared" si="11"/>
        <v>0</v>
      </c>
      <c r="Z27" s="29">
        <f t="shared" si="11"/>
        <v>0</v>
      </c>
      <c r="AA27" s="29">
        <f t="shared" si="11"/>
        <v>0</v>
      </c>
      <c r="AB27" s="29">
        <f t="shared" si="11"/>
        <v>0</v>
      </c>
      <c r="AC27" s="29">
        <f>SUM(AC28)</f>
        <v>218600</v>
      </c>
      <c r="AD27" s="55">
        <f t="shared" si="2"/>
        <v>0.7286666666666667</v>
      </c>
    </row>
    <row r="28" spans="1:30" ht="12.75">
      <c r="A28" s="22"/>
      <c r="B28" s="42"/>
      <c r="C28" s="70" t="s">
        <v>55</v>
      </c>
      <c r="D28" s="71"/>
      <c r="E28" s="23" t="s">
        <v>56</v>
      </c>
      <c r="F28" s="24">
        <f t="shared" si="11"/>
        <v>300000</v>
      </c>
      <c r="G28" s="24">
        <f t="shared" si="11"/>
        <v>140000</v>
      </c>
      <c r="H28" s="24">
        <f t="shared" si="11"/>
        <v>0</v>
      </c>
      <c r="I28" s="24">
        <f t="shared" si="11"/>
        <v>0</v>
      </c>
      <c r="J28" s="24">
        <f t="shared" si="11"/>
        <v>0</v>
      </c>
      <c r="K28" s="24">
        <f t="shared" si="11"/>
        <v>0</v>
      </c>
      <c r="L28" s="24">
        <f t="shared" si="11"/>
        <v>0</v>
      </c>
      <c r="M28" s="24">
        <f t="shared" si="11"/>
        <v>0</v>
      </c>
      <c r="N28" s="24">
        <f t="shared" si="11"/>
        <v>0</v>
      </c>
      <c r="O28" s="24">
        <f t="shared" si="11"/>
        <v>0</v>
      </c>
      <c r="P28" s="24">
        <f t="shared" si="11"/>
        <v>0</v>
      </c>
      <c r="Q28" s="24">
        <f t="shared" si="11"/>
        <v>0</v>
      </c>
      <c r="R28" s="24">
        <f t="shared" si="11"/>
        <v>0</v>
      </c>
      <c r="S28" s="24">
        <f t="shared" si="11"/>
        <v>0</v>
      </c>
      <c r="T28" s="24">
        <f t="shared" si="11"/>
        <v>0</v>
      </c>
      <c r="U28" s="24">
        <f t="shared" si="11"/>
        <v>0</v>
      </c>
      <c r="V28" s="24">
        <f t="shared" si="11"/>
        <v>0</v>
      </c>
      <c r="W28" s="24">
        <f t="shared" si="11"/>
        <v>0</v>
      </c>
      <c r="X28" s="24">
        <f t="shared" si="11"/>
        <v>0</v>
      </c>
      <c r="Y28" s="24">
        <f t="shared" si="11"/>
        <v>0</v>
      </c>
      <c r="Z28" s="24">
        <f t="shared" si="11"/>
        <v>0</v>
      </c>
      <c r="AA28" s="24">
        <f t="shared" si="11"/>
        <v>0</v>
      </c>
      <c r="AB28" s="24">
        <f t="shared" si="11"/>
        <v>0</v>
      </c>
      <c r="AC28" s="24">
        <f>SUM(AC29)</f>
        <v>218600</v>
      </c>
      <c r="AD28" s="54">
        <f t="shared" si="2"/>
        <v>0.7286666666666667</v>
      </c>
    </row>
    <row r="29" spans="1:30" ht="25.5">
      <c r="A29" s="22"/>
      <c r="B29" s="42"/>
      <c r="C29" s="84" t="s">
        <v>57</v>
      </c>
      <c r="D29" s="85"/>
      <c r="E29" s="23" t="s">
        <v>58</v>
      </c>
      <c r="F29" s="24">
        <v>300000</v>
      </c>
      <c r="G29" s="24">
        <v>140000</v>
      </c>
      <c r="H29" s="24">
        <f>SUM(I29:AB29)</f>
        <v>0</v>
      </c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6"/>
      <c r="AC29" s="24">
        <v>218600</v>
      </c>
      <c r="AD29" s="54">
        <f t="shared" si="2"/>
        <v>0.7286666666666667</v>
      </c>
    </row>
    <row r="30" spans="1:30" ht="12.75">
      <c r="A30" s="22"/>
      <c r="B30" s="79" t="s">
        <v>59</v>
      </c>
      <c r="C30" s="80"/>
      <c r="D30" s="81"/>
      <c r="E30" s="21" t="s">
        <v>60</v>
      </c>
      <c r="F30" s="29">
        <f aca="true" t="shared" si="12" ref="F30:AC30">SUM(F31,F35)</f>
        <v>1970700</v>
      </c>
      <c r="G30" s="29">
        <f t="shared" si="12"/>
        <v>1688550</v>
      </c>
      <c r="H30" s="29">
        <f t="shared" si="12"/>
        <v>0</v>
      </c>
      <c r="I30" s="29">
        <f t="shared" si="12"/>
        <v>0</v>
      </c>
      <c r="J30" s="29">
        <f t="shared" si="12"/>
        <v>0</v>
      </c>
      <c r="K30" s="29">
        <f t="shared" si="12"/>
        <v>0</v>
      </c>
      <c r="L30" s="29">
        <f t="shared" si="12"/>
        <v>0</v>
      </c>
      <c r="M30" s="29">
        <f t="shared" si="12"/>
        <v>0</v>
      </c>
      <c r="N30" s="29">
        <f t="shared" si="12"/>
        <v>0</v>
      </c>
      <c r="O30" s="29">
        <f t="shared" si="12"/>
        <v>0</v>
      </c>
      <c r="P30" s="29">
        <f t="shared" si="12"/>
        <v>0</v>
      </c>
      <c r="Q30" s="29">
        <f t="shared" si="12"/>
        <v>0</v>
      </c>
      <c r="R30" s="29">
        <f t="shared" si="12"/>
        <v>0</v>
      </c>
      <c r="S30" s="29">
        <f t="shared" si="12"/>
        <v>0</v>
      </c>
      <c r="T30" s="29">
        <f t="shared" si="12"/>
        <v>0</v>
      </c>
      <c r="U30" s="29">
        <f t="shared" si="12"/>
        <v>0</v>
      </c>
      <c r="V30" s="29">
        <f t="shared" si="12"/>
        <v>0</v>
      </c>
      <c r="W30" s="29">
        <f t="shared" si="12"/>
        <v>0</v>
      </c>
      <c r="X30" s="29">
        <f t="shared" si="12"/>
        <v>0</v>
      </c>
      <c r="Y30" s="29">
        <f t="shared" si="12"/>
        <v>0</v>
      </c>
      <c r="Z30" s="29">
        <f t="shared" si="12"/>
        <v>0</v>
      </c>
      <c r="AA30" s="29">
        <f t="shared" si="12"/>
        <v>0</v>
      </c>
      <c r="AB30" s="29">
        <f t="shared" si="12"/>
        <v>0</v>
      </c>
      <c r="AC30" s="29">
        <f t="shared" si="12"/>
        <v>875323</v>
      </c>
      <c r="AD30" s="55">
        <f t="shared" si="2"/>
        <v>0.4441685695438169</v>
      </c>
    </row>
    <row r="31" spans="1:30" ht="12.75">
      <c r="A31" s="22"/>
      <c r="B31" s="42"/>
      <c r="C31" s="80" t="s">
        <v>61</v>
      </c>
      <c r="D31" s="81"/>
      <c r="E31" s="21" t="s">
        <v>62</v>
      </c>
      <c r="F31" s="29">
        <f aca="true" t="shared" si="13" ref="F31:AC31">SUM(F32:F34)</f>
        <v>2700</v>
      </c>
      <c r="G31" s="29">
        <f t="shared" si="13"/>
        <v>3550</v>
      </c>
      <c r="H31" s="29">
        <f t="shared" si="13"/>
        <v>0</v>
      </c>
      <c r="I31" s="29">
        <f t="shared" si="13"/>
        <v>0</v>
      </c>
      <c r="J31" s="29">
        <f t="shared" si="13"/>
        <v>0</v>
      </c>
      <c r="K31" s="29">
        <f t="shared" si="13"/>
        <v>0</v>
      </c>
      <c r="L31" s="29">
        <f t="shared" si="13"/>
        <v>0</v>
      </c>
      <c r="M31" s="29">
        <f t="shared" si="13"/>
        <v>0</v>
      </c>
      <c r="N31" s="29">
        <f t="shared" si="13"/>
        <v>0</v>
      </c>
      <c r="O31" s="29">
        <f t="shared" si="13"/>
        <v>0</v>
      </c>
      <c r="P31" s="29">
        <f t="shared" si="13"/>
        <v>0</v>
      </c>
      <c r="Q31" s="29">
        <f t="shared" si="13"/>
        <v>0</v>
      </c>
      <c r="R31" s="29">
        <f t="shared" si="13"/>
        <v>0</v>
      </c>
      <c r="S31" s="29">
        <f t="shared" si="13"/>
        <v>0</v>
      </c>
      <c r="T31" s="29">
        <f t="shared" si="13"/>
        <v>0</v>
      </c>
      <c r="U31" s="29">
        <f t="shared" si="13"/>
        <v>0</v>
      </c>
      <c r="V31" s="29">
        <f t="shared" si="13"/>
        <v>0</v>
      </c>
      <c r="W31" s="29">
        <f t="shared" si="13"/>
        <v>0</v>
      </c>
      <c r="X31" s="29">
        <f t="shared" si="13"/>
        <v>0</v>
      </c>
      <c r="Y31" s="29">
        <f t="shared" si="13"/>
        <v>0</v>
      </c>
      <c r="Z31" s="29">
        <f t="shared" si="13"/>
        <v>0</v>
      </c>
      <c r="AA31" s="29">
        <f t="shared" si="13"/>
        <v>0</v>
      </c>
      <c r="AB31" s="29">
        <f t="shared" si="13"/>
        <v>0</v>
      </c>
      <c r="AC31" s="29">
        <f t="shared" si="13"/>
        <v>1799</v>
      </c>
      <c r="AD31" s="55">
        <f t="shared" si="2"/>
        <v>0.6662962962962963</v>
      </c>
    </row>
    <row r="32" spans="1:30" ht="25.5">
      <c r="A32" s="22"/>
      <c r="B32" s="42"/>
      <c r="C32" s="70" t="s">
        <v>63</v>
      </c>
      <c r="D32" s="71"/>
      <c r="E32" s="23" t="s">
        <v>64</v>
      </c>
      <c r="F32" s="24">
        <f>SUM(G32:H32)</f>
        <v>100</v>
      </c>
      <c r="G32" s="24">
        <v>100</v>
      </c>
      <c r="H32" s="24">
        <f>SUM(I32:AB32)</f>
        <v>0</v>
      </c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6"/>
      <c r="AC32" s="24">
        <v>0</v>
      </c>
      <c r="AD32" s="54">
        <f t="shared" si="2"/>
        <v>0</v>
      </c>
    </row>
    <row r="33" spans="1:30" ht="25.5">
      <c r="A33" s="22"/>
      <c r="B33" s="42"/>
      <c r="C33" s="70" t="s">
        <v>65</v>
      </c>
      <c r="D33" s="71"/>
      <c r="E33" s="23" t="s">
        <v>66</v>
      </c>
      <c r="F33" s="24">
        <v>2350</v>
      </c>
      <c r="G33" s="24">
        <v>3200</v>
      </c>
      <c r="H33" s="24">
        <f>SUM(I33:AB33)</f>
        <v>0</v>
      </c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6"/>
      <c r="AC33" s="24">
        <v>1689</v>
      </c>
      <c r="AD33" s="54">
        <f t="shared" si="2"/>
        <v>0.7187234042553191</v>
      </c>
    </row>
    <row r="34" spans="1:30" ht="12.75">
      <c r="A34" s="22"/>
      <c r="B34" s="42"/>
      <c r="C34" s="70" t="s">
        <v>67</v>
      </c>
      <c r="D34" s="71"/>
      <c r="E34" s="23" t="s">
        <v>68</v>
      </c>
      <c r="F34" s="24">
        <f>SUM(G34:H34)</f>
        <v>250</v>
      </c>
      <c r="G34" s="24">
        <v>250</v>
      </c>
      <c r="H34" s="24">
        <f>SUM(I34:AB34)</f>
        <v>0</v>
      </c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6"/>
      <c r="AC34" s="24">
        <v>110</v>
      </c>
      <c r="AD34" s="54">
        <f t="shared" si="2"/>
        <v>0.44</v>
      </c>
    </row>
    <row r="35" spans="1:30" ht="12.75">
      <c r="A35" s="22"/>
      <c r="B35" s="42"/>
      <c r="C35" s="80" t="s">
        <v>69</v>
      </c>
      <c r="D35" s="81"/>
      <c r="E35" s="21" t="s">
        <v>70</v>
      </c>
      <c r="F35" s="29">
        <f aca="true" t="shared" si="14" ref="F35:AC35">SUM(F36:F40)</f>
        <v>1968000</v>
      </c>
      <c r="G35" s="29">
        <f t="shared" si="14"/>
        <v>1685000</v>
      </c>
      <c r="H35" s="29">
        <f t="shared" si="14"/>
        <v>0</v>
      </c>
      <c r="I35" s="29">
        <f t="shared" si="14"/>
        <v>0</v>
      </c>
      <c r="J35" s="29">
        <f t="shared" si="14"/>
        <v>0</v>
      </c>
      <c r="K35" s="29">
        <f t="shared" si="14"/>
        <v>0</v>
      </c>
      <c r="L35" s="29">
        <f t="shared" si="14"/>
        <v>0</v>
      </c>
      <c r="M35" s="29">
        <f t="shared" si="14"/>
        <v>0</v>
      </c>
      <c r="N35" s="29">
        <f t="shared" si="14"/>
        <v>0</v>
      </c>
      <c r="O35" s="29">
        <f t="shared" si="14"/>
        <v>0</v>
      </c>
      <c r="P35" s="29">
        <f t="shared" si="14"/>
        <v>0</v>
      </c>
      <c r="Q35" s="29">
        <f t="shared" si="14"/>
        <v>0</v>
      </c>
      <c r="R35" s="29">
        <f t="shared" si="14"/>
        <v>0</v>
      </c>
      <c r="S35" s="29">
        <f t="shared" si="14"/>
        <v>0</v>
      </c>
      <c r="T35" s="29">
        <f t="shared" si="14"/>
        <v>0</v>
      </c>
      <c r="U35" s="29">
        <f t="shared" si="14"/>
        <v>0</v>
      </c>
      <c r="V35" s="29">
        <f t="shared" si="14"/>
        <v>0</v>
      </c>
      <c r="W35" s="29">
        <f t="shared" si="14"/>
        <v>0</v>
      </c>
      <c r="X35" s="29">
        <f t="shared" si="14"/>
        <v>0</v>
      </c>
      <c r="Y35" s="29">
        <f t="shared" si="14"/>
        <v>0</v>
      </c>
      <c r="Z35" s="29">
        <f t="shared" si="14"/>
        <v>0</v>
      </c>
      <c r="AA35" s="29">
        <f t="shared" si="14"/>
        <v>0</v>
      </c>
      <c r="AB35" s="29">
        <f t="shared" si="14"/>
        <v>0</v>
      </c>
      <c r="AC35" s="29">
        <f t="shared" si="14"/>
        <v>873524</v>
      </c>
      <c r="AD35" s="55">
        <f t="shared" si="2"/>
        <v>0.4438638211382114</v>
      </c>
    </row>
    <row r="36" spans="1:30" ht="12.75">
      <c r="A36" s="22"/>
      <c r="B36" s="42"/>
      <c r="C36" s="84" t="s">
        <v>71</v>
      </c>
      <c r="D36" s="85"/>
      <c r="E36" s="23" t="s">
        <v>72</v>
      </c>
      <c r="F36" s="24">
        <v>72000</v>
      </c>
      <c r="G36" s="24">
        <v>75000</v>
      </c>
      <c r="H36" s="24">
        <f>SUM(I36:AB36)</f>
        <v>0</v>
      </c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6"/>
      <c r="AC36" s="24">
        <v>24741</v>
      </c>
      <c r="AD36" s="54">
        <f t="shared" si="2"/>
        <v>0.343625</v>
      </c>
    </row>
    <row r="37" spans="1:30" ht="12.75">
      <c r="A37" s="22"/>
      <c r="B37" s="42"/>
      <c r="C37" s="84" t="s">
        <v>73</v>
      </c>
      <c r="D37" s="85"/>
      <c r="E37" s="23" t="s">
        <v>74</v>
      </c>
      <c r="F37" s="24">
        <v>13000</v>
      </c>
      <c r="G37" s="24">
        <v>11000</v>
      </c>
      <c r="H37" s="24">
        <f>SUM(I37:AB37)</f>
        <v>0</v>
      </c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6"/>
      <c r="AC37" s="24">
        <v>7544</v>
      </c>
      <c r="AD37" s="54">
        <f t="shared" si="2"/>
        <v>0.5803076923076923</v>
      </c>
    </row>
    <row r="38" spans="1:30" ht="12.75">
      <c r="A38" s="22"/>
      <c r="B38" s="42"/>
      <c r="C38" s="84" t="s">
        <v>75</v>
      </c>
      <c r="D38" s="85"/>
      <c r="E38" s="23" t="s">
        <v>76</v>
      </c>
      <c r="F38" s="24">
        <v>1800000</v>
      </c>
      <c r="G38" s="24">
        <v>1500000</v>
      </c>
      <c r="H38" s="24">
        <f>SUM(I38:AB38)</f>
        <v>0</v>
      </c>
      <c r="I38" s="25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6"/>
      <c r="AC38" s="24">
        <v>808963</v>
      </c>
      <c r="AD38" s="54">
        <f t="shared" si="2"/>
        <v>0.4494238888888889</v>
      </c>
    </row>
    <row r="39" spans="1:30" ht="12.75">
      <c r="A39" s="22"/>
      <c r="B39" s="42"/>
      <c r="C39" s="84" t="s">
        <v>77</v>
      </c>
      <c r="D39" s="85"/>
      <c r="E39" s="23" t="s">
        <v>78</v>
      </c>
      <c r="F39" s="24">
        <v>13000</v>
      </c>
      <c r="G39" s="24">
        <v>17000</v>
      </c>
      <c r="H39" s="24">
        <f>SUM(I39:AB39)</f>
        <v>0</v>
      </c>
      <c r="I39" s="2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6"/>
      <c r="AC39" s="24">
        <v>4597</v>
      </c>
      <c r="AD39" s="54">
        <f t="shared" si="2"/>
        <v>0.3536153846153846</v>
      </c>
    </row>
    <row r="40" spans="1:30" ht="12.75">
      <c r="A40" s="22"/>
      <c r="B40" s="42"/>
      <c r="C40" s="84" t="s">
        <v>79</v>
      </c>
      <c r="D40" s="85"/>
      <c r="E40" s="23" t="s">
        <v>80</v>
      </c>
      <c r="F40" s="24">
        <v>70000</v>
      </c>
      <c r="G40" s="24">
        <v>82000</v>
      </c>
      <c r="H40" s="24">
        <f>SUM(I40:AB40)</f>
        <v>0</v>
      </c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6"/>
      <c r="AC40" s="24">
        <v>27679</v>
      </c>
      <c r="AD40" s="54">
        <f t="shared" si="2"/>
        <v>0.3954142857142857</v>
      </c>
    </row>
    <row r="41" spans="1:30" ht="12.75">
      <c r="A41" s="22"/>
      <c r="B41" s="79" t="s">
        <v>81</v>
      </c>
      <c r="C41" s="80"/>
      <c r="D41" s="81"/>
      <c r="E41" s="21" t="s">
        <v>82</v>
      </c>
      <c r="F41" s="29">
        <f aca="true" t="shared" si="15" ref="F41:AB42">SUM(F42)</f>
        <v>75000</v>
      </c>
      <c r="G41" s="29">
        <f t="shared" si="15"/>
        <v>70000</v>
      </c>
      <c r="H41" s="29">
        <f t="shared" si="15"/>
        <v>0</v>
      </c>
      <c r="I41" s="29">
        <f t="shared" si="15"/>
        <v>0</v>
      </c>
      <c r="J41" s="29">
        <f t="shared" si="15"/>
        <v>0</v>
      </c>
      <c r="K41" s="29">
        <f t="shared" si="15"/>
        <v>0</v>
      </c>
      <c r="L41" s="29">
        <f t="shared" si="15"/>
        <v>0</v>
      </c>
      <c r="M41" s="29">
        <f t="shared" si="15"/>
        <v>0</v>
      </c>
      <c r="N41" s="29">
        <f t="shared" si="15"/>
        <v>0</v>
      </c>
      <c r="O41" s="29">
        <f t="shared" si="15"/>
        <v>0</v>
      </c>
      <c r="P41" s="29">
        <f t="shared" si="15"/>
        <v>0</v>
      </c>
      <c r="Q41" s="29">
        <f t="shared" si="15"/>
        <v>0</v>
      </c>
      <c r="R41" s="29">
        <f t="shared" si="15"/>
        <v>0</v>
      </c>
      <c r="S41" s="29">
        <f t="shared" si="15"/>
        <v>0</v>
      </c>
      <c r="T41" s="29">
        <f t="shared" si="15"/>
        <v>0</v>
      </c>
      <c r="U41" s="29">
        <f t="shared" si="15"/>
        <v>0</v>
      </c>
      <c r="V41" s="29">
        <f t="shared" si="15"/>
        <v>0</v>
      </c>
      <c r="W41" s="29">
        <f t="shared" si="15"/>
        <v>0</v>
      </c>
      <c r="X41" s="29">
        <f t="shared" si="15"/>
        <v>0</v>
      </c>
      <c r="Y41" s="29">
        <f t="shared" si="15"/>
        <v>0</v>
      </c>
      <c r="Z41" s="29">
        <f t="shared" si="15"/>
        <v>0</v>
      </c>
      <c r="AA41" s="29">
        <f t="shared" si="15"/>
        <v>0</v>
      </c>
      <c r="AB41" s="29">
        <f t="shared" si="15"/>
        <v>0</v>
      </c>
      <c r="AC41" s="29">
        <f>SUM(AC42)</f>
        <v>42415</v>
      </c>
      <c r="AD41" s="55">
        <f t="shared" si="2"/>
        <v>0.5655333333333333</v>
      </c>
    </row>
    <row r="42" spans="1:30" ht="12.75">
      <c r="A42" s="22"/>
      <c r="B42" s="42"/>
      <c r="C42" s="80" t="s">
        <v>83</v>
      </c>
      <c r="D42" s="81"/>
      <c r="E42" s="21" t="s">
        <v>84</v>
      </c>
      <c r="F42" s="29">
        <f t="shared" si="15"/>
        <v>75000</v>
      </c>
      <c r="G42" s="29">
        <f t="shared" si="15"/>
        <v>70000</v>
      </c>
      <c r="H42" s="29">
        <f t="shared" si="15"/>
        <v>0</v>
      </c>
      <c r="I42" s="29">
        <f t="shared" si="15"/>
        <v>0</v>
      </c>
      <c r="J42" s="29">
        <f t="shared" si="15"/>
        <v>0</v>
      </c>
      <c r="K42" s="29">
        <f t="shared" si="15"/>
        <v>0</v>
      </c>
      <c r="L42" s="29">
        <f t="shared" si="15"/>
        <v>0</v>
      </c>
      <c r="M42" s="29">
        <f t="shared" si="15"/>
        <v>0</v>
      </c>
      <c r="N42" s="29">
        <f t="shared" si="15"/>
        <v>0</v>
      </c>
      <c r="O42" s="29">
        <f t="shared" si="15"/>
        <v>0</v>
      </c>
      <c r="P42" s="29">
        <f t="shared" si="15"/>
        <v>0</v>
      </c>
      <c r="Q42" s="29">
        <f t="shared" si="15"/>
        <v>0</v>
      </c>
      <c r="R42" s="29">
        <f t="shared" si="15"/>
        <v>0</v>
      </c>
      <c r="S42" s="29">
        <f t="shared" si="15"/>
        <v>0</v>
      </c>
      <c r="T42" s="29">
        <f t="shared" si="15"/>
        <v>0</v>
      </c>
      <c r="U42" s="29">
        <f t="shared" si="15"/>
        <v>0</v>
      </c>
      <c r="V42" s="29">
        <f t="shared" si="15"/>
        <v>0</v>
      </c>
      <c r="W42" s="29">
        <f t="shared" si="15"/>
        <v>0</v>
      </c>
      <c r="X42" s="29">
        <f t="shared" si="15"/>
        <v>0</v>
      </c>
      <c r="Y42" s="29">
        <f t="shared" si="15"/>
        <v>0</v>
      </c>
      <c r="Z42" s="29">
        <f t="shared" si="15"/>
        <v>0</v>
      </c>
      <c r="AA42" s="29">
        <f t="shared" si="15"/>
        <v>0</v>
      </c>
      <c r="AB42" s="29">
        <f t="shared" si="15"/>
        <v>0</v>
      </c>
      <c r="AC42" s="29">
        <f>SUM(AC43)</f>
        <v>42415</v>
      </c>
      <c r="AD42" s="55">
        <f t="shared" si="2"/>
        <v>0.5655333333333333</v>
      </c>
    </row>
    <row r="43" spans="1:30" ht="12.75">
      <c r="A43" s="22"/>
      <c r="B43" s="42"/>
      <c r="C43" s="70" t="s">
        <v>85</v>
      </c>
      <c r="D43" s="71"/>
      <c r="E43" s="23" t="s">
        <v>86</v>
      </c>
      <c r="F43" s="24">
        <v>75000</v>
      </c>
      <c r="G43" s="24">
        <v>70000</v>
      </c>
      <c r="H43" s="24">
        <f>SUM(I43:AB43)</f>
        <v>0</v>
      </c>
      <c r="I43" s="2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6"/>
      <c r="AC43" s="24">
        <v>42415</v>
      </c>
      <c r="AD43" s="54">
        <f t="shared" si="2"/>
        <v>0.5655333333333333</v>
      </c>
    </row>
    <row r="44" spans="1:30" s="32" customFormat="1" ht="12.75">
      <c r="A44" s="19"/>
      <c r="B44" s="79" t="s">
        <v>87</v>
      </c>
      <c r="C44" s="80"/>
      <c r="D44" s="81"/>
      <c r="E44" s="21" t="s">
        <v>88</v>
      </c>
      <c r="F44" s="29">
        <f aca="true" t="shared" si="16" ref="F44:AB46">SUM(F45)</f>
        <v>10000</v>
      </c>
      <c r="G44" s="29">
        <f t="shared" si="16"/>
        <v>10000</v>
      </c>
      <c r="H44" s="29">
        <f t="shared" si="16"/>
        <v>0</v>
      </c>
      <c r="I44" s="29">
        <f t="shared" si="16"/>
        <v>0</v>
      </c>
      <c r="J44" s="29">
        <f t="shared" si="16"/>
        <v>0</v>
      </c>
      <c r="K44" s="29">
        <f t="shared" si="16"/>
        <v>0</v>
      </c>
      <c r="L44" s="29">
        <f t="shared" si="16"/>
        <v>0</v>
      </c>
      <c r="M44" s="29">
        <f t="shared" si="16"/>
        <v>0</v>
      </c>
      <c r="N44" s="29">
        <f t="shared" si="16"/>
        <v>0</v>
      </c>
      <c r="O44" s="29">
        <f t="shared" si="16"/>
        <v>0</v>
      </c>
      <c r="P44" s="29">
        <f t="shared" si="16"/>
        <v>0</v>
      </c>
      <c r="Q44" s="29">
        <f t="shared" si="16"/>
        <v>0</v>
      </c>
      <c r="R44" s="29">
        <f t="shared" si="16"/>
        <v>0</v>
      </c>
      <c r="S44" s="29">
        <f t="shared" si="16"/>
        <v>0</v>
      </c>
      <c r="T44" s="29">
        <f t="shared" si="16"/>
        <v>0</v>
      </c>
      <c r="U44" s="29">
        <f t="shared" si="16"/>
        <v>0</v>
      </c>
      <c r="V44" s="29">
        <f t="shared" si="16"/>
        <v>0</v>
      </c>
      <c r="W44" s="29">
        <f t="shared" si="16"/>
        <v>0</v>
      </c>
      <c r="X44" s="29">
        <f t="shared" si="16"/>
        <v>0</v>
      </c>
      <c r="Y44" s="29">
        <f t="shared" si="16"/>
        <v>0</v>
      </c>
      <c r="Z44" s="29">
        <f t="shared" si="16"/>
        <v>0</v>
      </c>
      <c r="AA44" s="29">
        <f t="shared" si="16"/>
        <v>0</v>
      </c>
      <c r="AB44" s="29">
        <f t="shared" si="16"/>
        <v>0</v>
      </c>
      <c r="AC44" s="29">
        <f>SUM(AC45)</f>
        <v>7987</v>
      </c>
      <c r="AD44" s="55">
        <f t="shared" si="2"/>
        <v>0.7987</v>
      </c>
    </row>
    <row r="45" spans="1:30" ht="12.75">
      <c r="A45" s="22"/>
      <c r="B45" s="42"/>
      <c r="C45" s="80" t="s">
        <v>89</v>
      </c>
      <c r="D45" s="81"/>
      <c r="E45" s="21" t="s">
        <v>90</v>
      </c>
      <c r="F45" s="29">
        <f t="shared" si="16"/>
        <v>10000</v>
      </c>
      <c r="G45" s="29">
        <f t="shared" si="16"/>
        <v>10000</v>
      </c>
      <c r="H45" s="29">
        <f t="shared" si="16"/>
        <v>0</v>
      </c>
      <c r="I45" s="29">
        <f t="shared" si="16"/>
        <v>0</v>
      </c>
      <c r="J45" s="29">
        <f t="shared" si="16"/>
        <v>0</v>
      </c>
      <c r="K45" s="29">
        <f t="shared" si="16"/>
        <v>0</v>
      </c>
      <c r="L45" s="29">
        <f t="shared" si="16"/>
        <v>0</v>
      </c>
      <c r="M45" s="29">
        <f t="shared" si="16"/>
        <v>0</v>
      </c>
      <c r="N45" s="29">
        <f t="shared" si="16"/>
        <v>0</v>
      </c>
      <c r="O45" s="29">
        <f t="shared" si="16"/>
        <v>0</v>
      </c>
      <c r="P45" s="29">
        <f t="shared" si="16"/>
        <v>0</v>
      </c>
      <c r="Q45" s="29">
        <f t="shared" si="16"/>
        <v>0</v>
      </c>
      <c r="R45" s="29">
        <f t="shared" si="16"/>
        <v>0</v>
      </c>
      <c r="S45" s="29">
        <f t="shared" si="16"/>
        <v>0</v>
      </c>
      <c r="T45" s="29">
        <f t="shared" si="16"/>
        <v>0</v>
      </c>
      <c r="U45" s="29">
        <f t="shared" si="16"/>
        <v>0</v>
      </c>
      <c r="V45" s="29">
        <f t="shared" si="16"/>
        <v>0</v>
      </c>
      <c r="W45" s="29">
        <f t="shared" si="16"/>
        <v>0</v>
      </c>
      <c r="X45" s="29">
        <f t="shared" si="16"/>
        <v>0</v>
      </c>
      <c r="Y45" s="29">
        <f t="shared" si="16"/>
        <v>0</v>
      </c>
      <c r="Z45" s="29">
        <f t="shared" si="16"/>
        <v>0</v>
      </c>
      <c r="AA45" s="29">
        <f t="shared" si="16"/>
        <v>0</v>
      </c>
      <c r="AB45" s="29">
        <f t="shared" si="16"/>
        <v>0</v>
      </c>
      <c r="AC45" s="29">
        <f>SUM(AC46)</f>
        <v>7987</v>
      </c>
      <c r="AD45" s="55">
        <f t="shared" si="2"/>
        <v>0.7987</v>
      </c>
    </row>
    <row r="46" spans="1:30" ht="12.75">
      <c r="A46" s="22"/>
      <c r="B46" s="42"/>
      <c r="C46" s="70" t="s">
        <v>91</v>
      </c>
      <c r="D46" s="71"/>
      <c r="E46" s="23" t="s">
        <v>92</v>
      </c>
      <c r="F46" s="24">
        <f t="shared" si="16"/>
        <v>10000</v>
      </c>
      <c r="G46" s="24">
        <f t="shared" si="16"/>
        <v>10000</v>
      </c>
      <c r="H46" s="24">
        <f t="shared" si="16"/>
        <v>0</v>
      </c>
      <c r="I46" s="24">
        <f t="shared" si="16"/>
        <v>0</v>
      </c>
      <c r="J46" s="24">
        <f t="shared" si="16"/>
        <v>0</v>
      </c>
      <c r="K46" s="24">
        <f t="shared" si="16"/>
        <v>0</v>
      </c>
      <c r="L46" s="24">
        <f t="shared" si="16"/>
        <v>0</v>
      </c>
      <c r="M46" s="24">
        <f t="shared" si="16"/>
        <v>0</v>
      </c>
      <c r="N46" s="24">
        <f t="shared" si="16"/>
        <v>0</v>
      </c>
      <c r="O46" s="24">
        <f t="shared" si="16"/>
        <v>0</v>
      </c>
      <c r="P46" s="24">
        <f t="shared" si="16"/>
        <v>0</v>
      </c>
      <c r="Q46" s="24">
        <f t="shared" si="16"/>
        <v>0</v>
      </c>
      <c r="R46" s="24">
        <f t="shared" si="16"/>
        <v>0</v>
      </c>
      <c r="S46" s="24">
        <f t="shared" si="16"/>
        <v>0</v>
      </c>
      <c r="T46" s="24">
        <f t="shared" si="16"/>
        <v>0</v>
      </c>
      <c r="U46" s="24">
        <f t="shared" si="16"/>
        <v>0</v>
      </c>
      <c r="V46" s="24">
        <f t="shared" si="16"/>
        <v>0</v>
      </c>
      <c r="W46" s="24">
        <f t="shared" si="16"/>
        <v>0</v>
      </c>
      <c r="X46" s="24">
        <f t="shared" si="16"/>
        <v>0</v>
      </c>
      <c r="Y46" s="24">
        <f t="shared" si="16"/>
        <v>0</v>
      </c>
      <c r="Z46" s="24">
        <f t="shared" si="16"/>
        <v>0</v>
      </c>
      <c r="AA46" s="24">
        <f t="shared" si="16"/>
        <v>0</v>
      </c>
      <c r="AB46" s="24">
        <f t="shared" si="16"/>
        <v>0</v>
      </c>
      <c r="AC46" s="24">
        <f>SUM(AC47)</f>
        <v>7987</v>
      </c>
      <c r="AD46" s="54">
        <f t="shared" si="2"/>
        <v>0.7987</v>
      </c>
    </row>
    <row r="47" spans="1:30" ht="25.5">
      <c r="A47" s="22"/>
      <c r="B47" s="42"/>
      <c r="C47" s="84" t="s">
        <v>93</v>
      </c>
      <c r="D47" s="85"/>
      <c r="E47" s="23" t="s">
        <v>94</v>
      </c>
      <c r="F47" s="24">
        <v>10000</v>
      </c>
      <c r="G47" s="24">
        <v>10000</v>
      </c>
      <c r="H47" s="24">
        <f>SUM(I47:AB47)</f>
        <v>0</v>
      </c>
      <c r="I47" s="2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6"/>
      <c r="AC47" s="24">
        <v>7987</v>
      </c>
      <c r="AD47" s="54">
        <f t="shared" si="2"/>
        <v>0.7987</v>
      </c>
    </row>
    <row r="48" spans="1:30" ht="25.5">
      <c r="A48" s="22"/>
      <c r="B48" s="79" t="s">
        <v>95</v>
      </c>
      <c r="C48" s="80"/>
      <c r="D48" s="81"/>
      <c r="E48" s="21" t="s">
        <v>96</v>
      </c>
      <c r="F48" s="29">
        <f aca="true" t="shared" si="17" ref="F48:AC48">SUM(F49:F49)</f>
        <v>3966186</v>
      </c>
      <c r="G48" s="29">
        <f t="shared" si="17"/>
        <v>4030000</v>
      </c>
      <c r="H48" s="29">
        <f t="shared" si="17"/>
        <v>2000000</v>
      </c>
      <c r="I48" s="29">
        <f t="shared" si="17"/>
        <v>2000000</v>
      </c>
      <c r="J48" s="29">
        <f t="shared" si="17"/>
        <v>0</v>
      </c>
      <c r="K48" s="29">
        <f t="shared" si="17"/>
        <v>0</v>
      </c>
      <c r="L48" s="29">
        <f t="shared" si="17"/>
        <v>0</v>
      </c>
      <c r="M48" s="29">
        <f t="shared" si="17"/>
        <v>0</v>
      </c>
      <c r="N48" s="29">
        <f t="shared" si="17"/>
        <v>0</v>
      </c>
      <c r="O48" s="29">
        <f t="shared" si="17"/>
        <v>0</v>
      </c>
      <c r="P48" s="29">
        <f t="shared" si="17"/>
        <v>0</v>
      </c>
      <c r="Q48" s="29">
        <f t="shared" si="17"/>
        <v>0</v>
      </c>
      <c r="R48" s="29">
        <f t="shared" si="17"/>
        <v>0</v>
      </c>
      <c r="S48" s="29">
        <f t="shared" si="17"/>
        <v>0</v>
      </c>
      <c r="T48" s="29">
        <f t="shared" si="17"/>
        <v>0</v>
      </c>
      <c r="U48" s="29">
        <f t="shared" si="17"/>
        <v>0</v>
      </c>
      <c r="V48" s="29">
        <f t="shared" si="17"/>
        <v>0</v>
      </c>
      <c r="W48" s="29">
        <f t="shared" si="17"/>
        <v>0</v>
      </c>
      <c r="X48" s="29">
        <f t="shared" si="17"/>
        <v>0</v>
      </c>
      <c r="Y48" s="29">
        <f t="shared" si="17"/>
        <v>0</v>
      </c>
      <c r="Z48" s="29">
        <f t="shared" si="17"/>
        <v>0</v>
      </c>
      <c r="AA48" s="29">
        <f t="shared" si="17"/>
        <v>0</v>
      </c>
      <c r="AB48" s="29">
        <f t="shared" si="17"/>
        <v>0</v>
      </c>
      <c r="AC48" s="29">
        <f t="shared" si="17"/>
        <v>149</v>
      </c>
      <c r="AD48" s="55">
        <f t="shared" si="2"/>
        <v>3.756757751653604E-05</v>
      </c>
    </row>
    <row r="49" spans="1:30" ht="12.75">
      <c r="A49" s="22"/>
      <c r="B49" s="42"/>
      <c r="C49" s="80" t="s">
        <v>97</v>
      </c>
      <c r="D49" s="81"/>
      <c r="E49" s="21" t="s">
        <v>98</v>
      </c>
      <c r="F49" s="24">
        <v>3966186</v>
      </c>
      <c r="G49" s="24">
        <v>4030000</v>
      </c>
      <c r="H49" s="24">
        <f>SUM(I49:AB49)</f>
        <v>2000000</v>
      </c>
      <c r="I49" s="25">
        <v>2000000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6"/>
      <c r="AC49" s="24">
        <v>149</v>
      </c>
      <c r="AD49" s="54">
        <f t="shared" si="2"/>
        <v>3.756757751653604E-05</v>
      </c>
    </row>
    <row r="50" spans="1:30" ht="25.5" hidden="1">
      <c r="A50" s="22"/>
      <c r="B50" s="42"/>
      <c r="C50" s="80" t="s">
        <v>99</v>
      </c>
      <c r="D50" s="81"/>
      <c r="E50" s="21" t="s">
        <v>100</v>
      </c>
      <c r="F50" s="29">
        <f aca="true" t="shared" si="18" ref="F50:F56">SUM(G50:H50)</f>
        <v>0</v>
      </c>
      <c r="G50" s="29">
        <f>SUM(G51,G54)</f>
        <v>0</v>
      </c>
      <c r="H50" s="29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1"/>
      <c r="AC50" s="29"/>
      <c r="AD50" s="55" t="e">
        <f t="shared" si="2"/>
        <v>#DIV/0!</v>
      </c>
    </row>
    <row r="51" spans="1:30" ht="25.5" hidden="1">
      <c r="A51" s="22"/>
      <c r="B51" s="42"/>
      <c r="C51" s="70" t="s">
        <v>101</v>
      </c>
      <c r="D51" s="71"/>
      <c r="E51" s="23" t="s">
        <v>102</v>
      </c>
      <c r="F51" s="24">
        <f t="shared" si="18"/>
        <v>0</v>
      </c>
      <c r="G51" s="24">
        <f>SUM(G52:G53)</f>
        <v>0</v>
      </c>
      <c r="H51" s="24"/>
      <c r="I51" s="25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6"/>
      <c r="AC51" s="24"/>
      <c r="AD51" s="54" t="e">
        <f t="shared" si="2"/>
        <v>#DIV/0!</v>
      </c>
    </row>
    <row r="52" spans="1:30" ht="38.25" hidden="1">
      <c r="A52" s="22"/>
      <c r="B52" s="42"/>
      <c r="C52" s="84" t="s">
        <v>103</v>
      </c>
      <c r="D52" s="85"/>
      <c r="E52" s="23" t="s">
        <v>104</v>
      </c>
      <c r="F52" s="24">
        <f t="shared" si="18"/>
        <v>0</v>
      </c>
      <c r="G52" s="24"/>
      <c r="H52" s="24"/>
      <c r="I52" s="25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6"/>
      <c r="AC52" s="24"/>
      <c r="AD52" s="54" t="e">
        <f t="shared" si="2"/>
        <v>#DIV/0!</v>
      </c>
    </row>
    <row r="53" spans="1:30" ht="38.25" hidden="1">
      <c r="A53" s="22"/>
      <c r="B53" s="42"/>
      <c r="C53" s="84" t="s">
        <v>105</v>
      </c>
      <c r="D53" s="85"/>
      <c r="E53" s="23" t="s">
        <v>106</v>
      </c>
      <c r="F53" s="24">
        <f t="shared" si="18"/>
        <v>0</v>
      </c>
      <c r="G53" s="24"/>
      <c r="H53" s="24"/>
      <c r="I53" s="25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6"/>
      <c r="AC53" s="24"/>
      <c r="AD53" s="54" t="e">
        <f t="shared" si="2"/>
        <v>#DIV/0!</v>
      </c>
    </row>
    <row r="54" spans="1:30" ht="25.5" hidden="1">
      <c r="A54" s="22"/>
      <c r="B54" s="42"/>
      <c r="C54" s="70" t="s">
        <v>107</v>
      </c>
      <c r="D54" s="71"/>
      <c r="E54" s="23" t="s">
        <v>108</v>
      </c>
      <c r="F54" s="24">
        <f t="shared" si="18"/>
        <v>0</v>
      </c>
      <c r="G54" s="24">
        <f>SUM(G55:G56)</f>
        <v>0</v>
      </c>
      <c r="H54" s="24"/>
      <c r="I54" s="2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6"/>
      <c r="AC54" s="24"/>
      <c r="AD54" s="54" t="e">
        <f t="shared" si="2"/>
        <v>#DIV/0!</v>
      </c>
    </row>
    <row r="55" spans="1:30" ht="38.25" hidden="1">
      <c r="A55" s="22"/>
      <c r="B55" s="42"/>
      <c r="C55" s="84" t="s">
        <v>109</v>
      </c>
      <c r="D55" s="85"/>
      <c r="E55" s="23" t="s">
        <v>110</v>
      </c>
      <c r="F55" s="24">
        <f t="shared" si="18"/>
        <v>0</v>
      </c>
      <c r="G55" s="24"/>
      <c r="H55" s="24"/>
      <c r="I55" s="2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6"/>
      <c r="AC55" s="24"/>
      <c r="AD55" s="54" t="e">
        <f t="shared" si="2"/>
        <v>#DIV/0!</v>
      </c>
    </row>
    <row r="56" spans="1:30" ht="38.25" hidden="1">
      <c r="A56" s="22"/>
      <c r="B56" s="42"/>
      <c r="C56" s="84" t="s">
        <v>111</v>
      </c>
      <c r="D56" s="85"/>
      <c r="E56" s="23" t="s">
        <v>112</v>
      </c>
      <c r="F56" s="24">
        <f t="shared" si="18"/>
        <v>0</v>
      </c>
      <c r="G56" s="24"/>
      <c r="H56" s="24"/>
      <c r="I56" s="2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6"/>
      <c r="AC56" s="24"/>
      <c r="AD56" s="54" t="e">
        <f t="shared" si="2"/>
        <v>#DIV/0!</v>
      </c>
    </row>
    <row r="57" spans="1:30" ht="12.75">
      <c r="A57" s="22"/>
      <c r="B57" s="79" t="s">
        <v>113</v>
      </c>
      <c r="C57" s="80"/>
      <c r="D57" s="81"/>
      <c r="E57" s="21" t="s">
        <v>114</v>
      </c>
      <c r="F57" s="29">
        <f aca="true" t="shared" si="19" ref="F57:AB57">SUM(F65)</f>
        <v>180000</v>
      </c>
      <c r="G57" s="29">
        <f t="shared" si="19"/>
        <v>175000</v>
      </c>
      <c r="H57" s="29">
        <f t="shared" si="19"/>
        <v>0</v>
      </c>
      <c r="I57" s="29">
        <f t="shared" si="19"/>
        <v>0</v>
      </c>
      <c r="J57" s="29">
        <f t="shared" si="19"/>
        <v>0</v>
      </c>
      <c r="K57" s="29">
        <f t="shared" si="19"/>
        <v>0</v>
      </c>
      <c r="L57" s="29">
        <f t="shared" si="19"/>
        <v>0</v>
      </c>
      <c r="M57" s="29">
        <f t="shared" si="19"/>
        <v>0</v>
      </c>
      <c r="N57" s="29">
        <f t="shared" si="19"/>
        <v>0</v>
      </c>
      <c r="O57" s="29">
        <f t="shared" si="19"/>
        <v>0</v>
      </c>
      <c r="P57" s="29">
        <f t="shared" si="19"/>
        <v>0</v>
      </c>
      <c r="Q57" s="29">
        <f t="shared" si="19"/>
        <v>0</v>
      </c>
      <c r="R57" s="29">
        <f t="shared" si="19"/>
        <v>0</v>
      </c>
      <c r="S57" s="29">
        <f t="shared" si="19"/>
        <v>0</v>
      </c>
      <c r="T57" s="29">
        <f t="shared" si="19"/>
        <v>0</v>
      </c>
      <c r="U57" s="29">
        <f t="shared" si="19"/>
        <v>0</v>
      </c>
      <c r="V57" s="29">
        <f t="shared" si="19"/>
        <v>0</v>
      </c>
      <c r="W57" s="29">
        <f t="shared" si="19"/>
        <v>0</v>
      </c>
      <c r="X57" s="29">
        <f t="shared" si="19"/>
        <v>0</v>
      </c>
      <c r="Y57" s="29">
        <f t="shared" si="19"/>
        <v>0</v>
      </c>
      <c r="Z57" s="29">
        <f t="shared" si="19"/>
        <v>0</v>
      </c>
      <c r="AA57" s="29">
        <f t="shared" si="19"/>
        <v>0</v>
      </c>
      <c r="AB57" s="29">
        <f t="shared" si="19"/>
        <v>0</v>
      </c>
      <c r="AC57" s="29">
        <f>SUM(AC65)</f>
        <v>95802</v>
      </c>
      <c r="AD57" s="55">
        <f t="shared" si="2"/>
        <v>0.5322333333333333</v>
      </c>
    </row>
    <row r="58" spans="1:30" ht="12.75" hidden="1">
      <c r="A58" s="22"/>
      <c r="B58" s="42"/>
      <c r="C58" s="80" t="s">
        <v>115</v>
      </c>
      <c r="D58" s="81"/>
      <c r="E58" s="21" t="s">
        <v>116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55" t="e">
        <f t="shared" si="2"/>
        <v>#DIV/0!</v>
      </c>
    </row>
    <row r="59" spans="1:30" ht="12.75" hidden="1">
      <c r="A59" s="22"/>
      <c r="B59" s="42"/>
      <c r="C59" s="70" t="s">
        <v>117</v>
      </c>
      <c r="D59" s="71"/>
      <c r="E59" s="23" t="s">
        <v>118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54" t="e">
        <f t="shared" si="2"/>
        <v>#DIV/0!</v>
      </c>
    </row>
    <row r="60" spans="1:30" ht="12.75" hidden="1">
      <c r="A60" s="22"/>
      <c r="B60" s="42"/>
      <c r="C60" s="84" t="s">
        <v>119</v>
      </c>
      <c r="D60" s="85"/>
      <c r="E60" s="23" t="s">
        <v>120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54" t="e">
        <f t="shared" si="2"/>
        <v>#DIV/0!</v>
      </c>
    </row>
    <row r="61" spans="1:30" ht="12.75" hidden="1">
      <c r="A61" s="22"/>
      <c r="B61" s="42"/>
      <c r="C61" s="84" t="s">
        <v>121</v>
      </c>
      <c r="D61" s="85"/>
      <c r="E61" s="23" t="s">
        <v>122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54" t="e">
        <f t="shared" si="2"/>
        <v>#DIV/0!</v>
      </c>
    </row>
    <row r="62" spans="1:30" ht="12.75" hidden="1">
      <c r="A62" s="22"/>
      <c r="B62" s="42"/>
      <c r="C62" s="70" t="s">
        <v>123</v>
      </c>
      <c r="D62" s="71"/>
      <c r="E62" s="23" t="s">
        <v>124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54" t="e">
        <f t="shared" si="2"/>
        <v>#DIV/0!</v>
      </c>
    </row>
    <row r="63" spans="1:30" ht="12.75" hidden="1">
      <c r="A63" s="22"/>
      <c r="B63" s="42"/>
      <c r="C63" s="84" t="s">
        <v>125</v>
      </c>
      <c r="D63" s="85"/>
      <c r="E63" s="23" t="s">
        <v>120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54" t="e">
        <f t="shared" si="2"/>
        <v>#DIV/0!</v>
      </c>
    </row>
    <row r="64" spans="1:30" ht="12.75" hidden="1">
      <c r="A64" s="22"/>
      <c r="B64" s="42"/>
      <c r="C64" s="84" t="s">
        <v>126</v>
      </c>
      <c r="D64" s="85"/>
      <c r="E64" s="23" t="s">
        <v>122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54" t="e">
        <f t="shared" si="2"/>
        <v>#DIV/0!</v>
      </c>
    </row>
    <row r="65" spans="1:30" ht="12.75">
      <c r="A65" s="22"/>
      <c r="B65" s="42"/>
      <c r="C65" s="80" t="s">
        <v>127</v>
      </c>
      <c r="D65" s="81"/>
      <c r="E65" s="21" t="s">
        <v>128</v>
      </c>
      <c r="F65" s="29">
        <f aca="true" t="shared" si="20" ref="F65:AC65">SUM(F66:F66)</f>
        <v>180000</v>
      </c>
      <c r="G65" s="29">
        <f t="shared" si="20"/>
        <v>175000</v>
      </c>
      <c r="H65" s="29">
        <f t="shared" si="20"/>
        <v>0</v>
      </c>
      <c r="I65" s="29">
        <f t="shared" si="20"/>
        <v>0</v>
      </c>
      <c r="J65" s="29">
        <f t="shared" si="20"/>
        <v>0</v>
      </c>
      <c r="K65" s="29">
        <f t="shared" si="20"/>
        <v>0</v>
      </c>
      <c r="L65" s="29">
        <f t="shared" si="20"/>
        <v>0</v>
      </c>
      <c r="M65" s="29">
        <f t="shared" si="20"/>
        <v>0</v>
      </c>
      <c r="N65" s="29">
        <f t="shared" si="20"/>
        <v>0</v>
      </c>
      <c r="O65" s="29">
        <f t="shared" si="20"/>
        <v>0</v>
      </c>
      <c r="P65" s="29">
        <f t="shared" si="20"/>
        <v>0</v>
      </c>
      <c r="Q65" s="29">
        <f t="shared" si="20"/>
        <v>0</v>
      </c>
      <c r="R65" s="29">
        <f t="shared" si="20"/>
        <v>0</v>
      </c>
      <c r="S65" s="29">
        <f t="shared" si="20"/>
        <v>0</v>
      </c>
      <c r="T65" s="29">
        <f t="shared" si="20"/>
        <v>0</v>
      </c>
      <c r="U65" s="29">
        <f t="shared" si="20"/>
        <v>0</v>
      </c>
      <c r="V65" s="29">
        <f t="shared" si="20"/>
        <v>0</v>
      </c>
      <c r="W65" s="29">
        <f t="shared" si="20"/>
        <v>0</v>
      </c>
      <c r="X65" s="29">
        <f t="shared" si="20"/>
        <v>0</v>
      </c>
      <c r="Y65" s="29">
        <f t="shared" si="20"/>
        <v>0</v>
      </c>
      <c r="Z65" s="29">
        <f t="shared" si="20"/>
        <v>0</v>
      </c>
      <c r="AA65" s="29">
        <f t="shared" si="20"/>
        <v>0</v>
      </c>
      <c r="AB65" s="29">
        <f t="shared" si="20"/>
        <v>0</v>
      </c>
      <c r="AC65" s="29">
        <f t="shared" si="20"/>
        <v>95802</v>
      </c>
      <c r="AD65" s="55">
        <f aca="true" t="shared" si="21" ref="AD65:AD79">AC65/F65</f>
        <v>0.5322333333333333</v>
      </c>
    </row>
    <row r="66" spans="1:30" ht="12.75">
      <c r="A66" s="22"/>
      <c r="B66" s="42"/>
      <c r="C66" s="70" t="s">
        <v>129</v>
      </c>
      <c r="D66" s="71"/>
      <c r="E66" s="23" t="s">
        <v>130</v>
      </c>
      <c r="F66" s="24">
        <v>180000</v>
      </c>
      <c r="G66" s="24">
        <v>175000</v>
      </c>
      <c r="H66" s="24">
        <f>SUM(I66:AB66)</f>
        <v>0</v>
      </c>
      <c r="I66" s="2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6"/>
      <c r="AC66" s="24">
        <v>95802</v>
      </c>
      <c r="AD66" s="54">
        <f t="shared" si="21"/>
        <v>0.5322333333333333</v>
      </c>
    </row>
    <row r="67" spans="1:30" ht="12.75">
      <c r="A67" s="22"/>
      <c r="B67" s="94" t="s">
        <v>140</v>
      </c>
      <c r="C67" s="80"/>
      <c r="D67" s="81"/>
      <c r="E67" s="21" t="s">
        <v>141</v>
      </c>
      <c r="F67" s="63">
        <f>SUM(F68)</f>
        <v>577000</v>
      </c>
      <c r="G67" s="63">
        <f aca="true" t="shared" si="22" ref="G67:AC67">SUM(G68)</f>
        <v>207000</v>
      </c>
      <c r="H67" s="63">
        <f t="shared" si="22"/>
        <v>0</v>
      </c>
      <c r="I67" s="63">
        <f t="shared" si="22"/>
        <v>0</v>
      </c>
      <c r="J67" s="63">
        <f t="shared" si="22"/>
        <v>0</v>
      </c>
      <c r="K67" s="63">
        <f t="shared" si="22"/>
        <v>0</v>
      </c>
      <c r="L67" s="63">
        <f t="shared" si="22"/>
        <v>0</v>
      </c>
      <c r="M67" s="63">
        <f t="shared" si="22"/>
        <v>0</v>
      </c>
      <c r="N67" s="63">
        <f t="shared" si="22"/>
        <v>0</v>
      </c>
      <c r="O67" s="63">
        <f t="shared" si="22"/>
        <v>0</v>
      </c>
      <c r="P67" s="63">
        <f t="shared" si="22"/>
        <v>0</v>
      </c>
      <c r="Q67" s="63">
        <f t="shared" si="22"/>
        <v>0</v>
      </c>
      <c r="R67" s="63">
        <f t="shared" si="22"/>
        <v>0</v>
      </c>
      <c r="S67" s="63">
        <f t="shared" si="22"/>
        <v>0</v>
      </c>
      <c r="T67" s="63">
        <f t="shared" si="22"/>
        <v>0</v>
      </c>
      <c r="U67" s="63">
        <f t="shared" si="22"/>
        <v>0</v>
      </c>
      <c r="V67" s="63">
        <f t="shared" si="22"/>
        <v>0</v>
      </c>
      <c r="W67" s="63">
        <f t="shared" si="22"/>
        <v>0</v>
      </c>
      <c r="X67" s="63">
        <f t="shared" si="22"/>
        <v>0</v>
      </c>
      <c r="Y67" s="63">
        <f t="shared" si="22"/>
        <v>0</v>
      </c>
      <c r="Z67" s="63">
        <f t="shared" si="22"/>
        <v>0</v>
      </c>
      <c r="AA67" s="63">
        <f t="shared" si="22"/>
        <v>0</v>
      </c>
      <c r="AB67" s="63">
        <f t="shared" si="22"/>
        <v>0</v>
      </c>
      <c r="AC67" s="63">
        <f t="shared" si="22"/>
        <v>255274</v>
      </c>
      <c r="AD67" s="55">
        <f t="shared" si="21"/>
        <v>0.4424159445407279</v>
      </c>
    </row>
    <row r="68" spans="1:30" s="32" customFormat="1" ht="12.75">
      <c r="A68" s="19"/>
      <c r="B68" s="60"/>
      <c r="C68" s="80" t="s">
        <v>142</v>
      </c>
      <c r="D68" s="81"/>
      <c r="E68" s="21" t="s">
        <v>143</v>
      </c>
      <c r="F68" s="63">
        <f>SUM(F69:F71)</f>
        <v>577000</v>
      </c>
      <c r="G68" s="63">
        <f aca="true" t="shared" si="23" ref="G68:AC68">SUM(G69:G71)</f>
        <v>207000</v>
      </c>
      <c r="H68" s="63">
        <f t="shared" si="23"/>
        <v>0</v>
      </c>
      <c r="I68" s="63">
        <f t="shared" si="23"/>
        <v>0</v>
      </c>
      <c r="J68" s="63">
        <f t="shared" si="23"/>
        <v>0</v>
      </c>
      <c r="K68" s="63">
        <f t="shared" si="23"/>
        <v>0</v>
      </c>
      <c r="L68" s="63">
        <f t="shared" si="23"/>
        <v>0</v>
      </c>
      <c r="M68" s="63">
        <f t="shared" si="23"/>
        <v>0</v>
      </c>
      <c r="N68" s="63">
        <f t="shared" si="23"/>
        <v>0</v>
      </c>
      <c r="O68" s="63">
        <f t="shared" si="23"/>
        <v>0</v>
      </c>
      <c r="P68" s="63">
        <f t="shared" si="23"/>
        <v>0</v>
      </c>
      <c r="Q68" s="63">
        <f t="shared" si="23"/>
        <v>0</v>
      </c>
      <c r="R68" s="63">
        <f t="shared" si="23"/>
        <v>0</v>
      </c>
      <c r="S68" s="63">
        <f t="shared" si="23"/>
        <v>0</v>
      </c>
      <c r="T68" s="63">
        <f t="shared" si="23"/>
        <v>0</v>
      </c>
      <c r="U68" s="63">
        <f t="shared" si="23"/>
        <v>0</v>
      </c>
      <c r="V68" s="63">
        <f t="shared" si="23"/>
        <v>0</v>
      </c>
      <c r="W68" s="63">
        <f t="shared" si="23"/>
        <v>0</v>
      </c>
      <c r="X68" s="63">
        <f t="shared" si="23"/>
        <v>0</v>
      </c>
      <c r="Y68" s="63">
        <f t="shared" si="23"/>
        <v>0</v>
      </c>
      <c r="Z68" s="63">
        <f t="shared" si="23"/>
        <v>0</v>
      </c>
      <c r="AA68" s="63">
        <f t="shared" si="23"/>
        <v>0</v>
      </c>
      <c r="AB68" s="63">
        <f t="shared" si="23"/>
        <v>0</v>
      </c>
      <c r="AC68" s="63">
        <f t="shared" si="23"/>
        <v>255274</v>
      </c>
      <c r="AD68" s="55">
        <f t="shared" si="21"/>
        <v>0.4424159445407279</v>
      </c>
    </row>
    <row r="69" spans="1:30" ht="12.75">
      <c r="A69" s="22"/>
      <c r="B69" s="61"/>
      <c r="C69" s="70" t="s">
        <v>144</v>
      </c>
      <c r="D69" s="71"/>
      <c r="E69" s="23" t="s">
        <v>145</v>
      </c>
      <c r="F69" s="62">
        <v>500000</v>
      </c>
      <c r="G69" s="62">
        <v>150000</v>
      </c>
      <c r="H69" s="62">
        <f>SUM(I69:AB69)</f>
        <v>0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4">
        <v>215049</v>
      </c>
      <c r="AD69" s="54">
        <f t="shared" si="21"/>
        <v>0.430098</v>
      </c>
    </row>
    <row r="70" spans="1:30" ht="12.75">
      <c r="A70" s="22"/>
      <c r="B70" s="61"/>
      <c r="C70" s="70" t="s">
        <v>146</v>
      </c>
      <c r="D70" s="71"/>
      <c r="E70" s="23" t="s">
        <v>147</v>
      </c>
      <c r="F70" s="62">
        <f>SUM(G70:H70)</f>
        <v>45000</v>
      </c>
      <c r="G70" s="62">
        <v>45000</v>
      </c>
      <c r="H70" s="62">
        <f>SUM(I70:AB70)</f>
        <v>0</v>
      </c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4">
        <v>19811</v>
      </c>
      <c r="AD70" s="54">
        <f t="shared" si="21"/>
        <v>0.44024444444444444</v>
      </c>
    </row>
    <row r="71" spans="1:30" ht="12.75">
      <c r="A71" s="22"/>
      <c r="B71" s="61"/>
      <c r="C71" s="70" t="s">
        <v>148</v>
      </c>
      <c r="D71" s="71"/>
      <c r="E71" s="23" t="s">
        <v>149</v>
      </c>
      <c r="F71" s="62">
        <v>32000</v>
      </c>
      <c r="G71" s="62">
        <v>12000</v>
      </c>
      <c r="H71" s="62">
        <f>SUM(I71:AB71)</f>
        <v>0</v>
      </c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4">
        <v>20414</v>
      </c>
      <c r="AD71" s="54">
        <f t="shared" si="21"/>
        <v>0.6379375</v>
      </c>
    </row>
    <row r="72" spans="1:30" ht="12.75">
      <c r="A72" s="22"/>
      <c r="B72" s="42"/>
      <c r="C72" s="35"/>
      <c r="D72" s="36"/>
      <c r="E72" s="23"/>
      <c r="F72" s="24"/>
      <c r="G72" s="24"/>
      <c r="H72" s="24"/>
      <c r="I72" s="25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6"/>
      <c r="AC72" s="24"/>
      <c r="AD72" s="54"/>
    </row>
    <row r="73" spans="1:30" ht="12.75">
      <c r="A73" s="33"/>
      <c r="B73" s="65" t="s">
        <v>138</v>
      </c>
      <c r="C73" s="66"/>
      <c r="D73" s="66"/>
      <c r="E73" s="67"/>
      <c r="F73" s="28">
        <f aca="true" t="shared" si="24" ref="F73:AC73">SUM(F75:F77)</f>
        <v>2672332</v>
      </c>
      <c r="G73" s="28">
        <f t="shared" si="24"/>
        <v>0</v>
      </c>
      <c r="H73" s="28">
        <f t="shared" si="24"/>
        <v>0</v>
      </c>
      <c r="I73" s="28">
        <f t="shared" si="24"/>
        <v>0</v>
      </c>
      <c r="J73" s="28">
        <f t="shared" si="24"/>
        <v>0</v>
      </c>
      <c r="K73" s="28">
        <f t="shared" si="24"/>
        <v>0</v>
      </c>
      <c r="L73" s="28">
        <f t="shared" si="24"/>
        <v>0</v>
      </c>
      <c r="M73" s="28">
        <f t="shared" si="24"/>
        <v>0</v>
      </c>
      <c r="N73" s="28">
        <f t="shared" si="24"/>
        <v>0</v>
      </c>
      <c r="O73" s="28">
        <f t="shared" si="24"/>
        <v>0</v>
      </c>
      <c r="P73" s="28">
        <f t="shared" si="24"/>
        <v>0</v>
      </c>
      <c r="Q73" s="28">
        <f t="shared" si="24"/>
        <v>0</v>
      </c>
      <c r="R73" s="28">
        <f t="shared" si="24"/>
        <v>0</v>
      </c>
      <c r="S73" s="28">
        <f t="shared" si="24"/>
        <v>0</v>
      </c>
      <c r="T73" s="28">
        <f t="shared" si="24"/>
        <v>0</v>
      </c>
      <c r="U73" s="28">
        <f t="shared" si="24"/>
        <v>0</v>
      </c>
      <c r="V73" s="28">
        <f t="shared" si="24"/>
        <v>0</v>
      </c>
      <c r="W73" s="28">
        <f t="shared" si="24"/>
        <v>0</v>
      </c>
      <c r="X73" s="28">
        <f t="shared" si="24"/>
        <v>0</v>
      </c>
      <c r="Y73" s="28">
        <f t="shared" si="24"/>
        <v>0</v>
      </c>
      <c r="Z73" s="28">
        <f t="shared" si="24"/>
        <v>0</v>
      </c>
      <c r="AA73" s="28">
        <f t="shared" si="24"/>
        <v>0</v>
      </c>
      <c r="AB73" s="28">
        <f t="shared" si="24"/>
        <v>0</v>
      </c>
      <c r="AC73" s="28">
        <f t="shared" si="24"/>
        <v>1308588</v>
      </c>
      <c r="AD73" s="56">
        <f t="shared" si="21"/>
        <v>0.48968017446933987</v>
      </c>
    </row>
    <row r="74" spans="1:30" ht="12.75">
      <c r="A74" s="33"/>
      <c r="B74" s="48"/>
      <c r="C74" s="39"/>
      <c r="D74" s="39"/>
      <c r="E74" s="50"/>
      <c r="F74" s="29"/>
      <c r="G74" s="29"/>
      <c r="H74" s="29"/>
      <c r="I74" s="4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54"/>
    </row>
    <row r="75" spans="1:30" ht="12.75">
      <c r="A75" s="33"/>
      <c r="B75" s="34"/>
      <c r="C75" s="74" t="s">
        <v>131</v>
      </c>
      <c r="D75" s="75"/>
      <c r="E75" s="37" t="s">
        <v>132</v>
      </c>
      <c r="F75" s="24">
        <v>40735</v>
      </c>
      <c r="G75" s="29"/>
      <c r="H75" s="29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31"/>
      <c r="AC75" s="24">
        <v>18044</v>
      </c>
      <c r="AD75" s="54">
        <f t="shared" si="21"/>
        <v>0.44296059899349455</v>
      </c>
    </row>
    <row r="76" spans="1:30" ht="12.75">
      <c r="A76" s="33"/>
      <c r="B76" s="34"/>
      <c r="C76" s="74" t="s">
        <v>134</v>
      </c>
      <c r="D76" s="75"/>
      <c r="E76" s="37" t="s">
        <v>133</v>
      </c>
      <c r="F76" s="24">
        <v>351464</v>
      </c>
      <c r="G76" s="24"/>
      <c r="H76" s="24"/>
      <c r="I76" s="25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6"/>
      <c r="AC76" s="24">
        <v>190479</v>
      </c>
      <c r="AD76" s="54">
        <f t="shared" si="21"/>
        <v>0.5419587781394396</v>
      </c>
    </row>
    <row r="77" spans="1:30" ht="13.5" thickBot="1">
      <c r="A77" s="33"/>
      <c r="B77" s="43"/>
      <c r="C77" s="72" t="s">
        <v>135</v>
      </c>
      <c r="D77" s="73"/>
      <c r="E77" s="44" t="s">
        <v>136</v>
      </c>
      <c r="F77" s="45">
        <v>2280133</v>
      </c>
      <c r="G77" s="45"/>
      <c r="H77" s="45"/>
      <c r="I77" s="46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7"/>
      <c r="AC77" s="45">
        <v>1100065</v>
      </c>
      <c r="AD77" s="57">
        <f t="shared" si="21"/>
        <v>0.4824565058266338</v>
      </c>
    </row>
    <row r="78" ht="13.5" thickBot="1">
      <c r="AD78" s="58"/>
    </row>
    <row r="79" spans="2:30" ht="13.5" thickBot="1">
      <c r="B79" s="68" t="s">
        <v>139</v>
      </c>
      <c r="C79" s="69"/>
      <c r="D79" s="69"/>
      <c r="E79" s="69"/>
      <c r="F79" s="51">
        <f aca="true" t="shared" si="25" ref="F79:AC79">SUM(F73,F4)</f>
        <v>39898083</v>
      </c>
      <c r="G79" s="51">
        <f t="shared" si="25"/>
        <v>29598934</v>
      </c>
      <c r="H79" s="51">
        <f t="shared" si="25"/>
        <v>2000000</v>
      </c>
      <c r="I79" s="51">
        <f t="shared" si="25"/>
        <v>2000000</v>
      </c>
      <c r="J79" s="51">
        <f t="shared" si="25"/>
        <v>0</v>
      </c>
      <c r="K79" s="51">
        <f t="shared" si="25"/>
        <v>0</v>
      </c>
      <c r="L79" s="51">
        <f t="shared" si="25"/>
        <v>0</v>
      </c>
      <c r="M79" s="51">
        <f t="shared" si="25"/>
        <v>0</v>
      </c>
      <c r="N79" s="51">
        <f t="shared" si="25"/>
        <v>0</v>
      </c>
      <c r="O79" s="51">
        <f t="shared" si="25"/>
        <v>0</v>
      </c>
      <c r="P79" s="51">
        <f t="shared" si="25"/>
        <v>0</v>
      </c>
      <c r="Q79" s="51">
        <f t="shared" si="25"/>
        <v>0</v>
      </c>
      <c r="R79" s="51">
        <f t="shared" si="25"/>
        <v>0</v>
      </c>
      <c r="S79" s="51">
        <f t="shared" si="25"/>
        <v>0</v>
      </c>
      <c r="T79" s="51">
        <f t="shared" si="25"/>
        <v>0</v>
      </c>
      <c r="U79" s="51">
        <f t="shared" si="25"/>
        <v>0</v>
      </c>
      <c r="V79" s="51">
        <f t="shared" si="25"/>
        <v>0</v>
      </c>
      <c r="W79" s="51">
        <f t="shared" si="25"/>
        <v>0</v>
      </c>
      <c r="X79" s="51">
        <f t="shared" si="25"/>
        <v>0</v>
      </c>
      <c r="Y79" s="51">
        <f t="shared" si="25"/>
        <v>0</v>
      </c>
      <c r="Z79" s="51">
        <f t="shared" si="25"/>
        <v>0</v>
      </c>
      <c r="AA79" s="51">
        <f t="shared" si="25"/>
        <v>0</v>
      </c>
      <c r="AB79" s="51">
        <f t="shared" si="25"/>
        <v>0</v>
      </c>
      <c r="AC79" s="51">
        <f t="shared" si="25"/>
        <v>17196726</v>
      </c>
      <c r="AD79" s="59">
        <f t="shared" si="21"/>
        <v>0.43101634732676253</v>
      </c>
    </row>
    <row r="80" spans="2:8" ht="12.75">
      <c r="B80" s="86"/>
      <c r="C80" s="86"/>
      <c r="D80" s="86"/>
      <c r="E80" s="86"/>
      <c r="F80" s="86"/>
      <c r="G80" s="86"/>
      <c r="H80" s="38"/>
    </row>
    <row r="81" spans="2:8" ht="12.75">
      <c r="B81" s="86"/>
      <c r="C81" s="86"/>
      <c r="D81" s="86"/>
      <c r="E81" s="86"/>
      <c r="F81" s="86"/>
      <c r="G81" s="86"/>
      <c r="H81" s="38"/>
    </row>
  </sheetData>
  <mergeCells count="77">
    <mergeCell ref="C68:D68"/>
    <mergeCell ref="C69:D69"/>
    <mergeCell ref="C70:D70"/>
    <mergeCell ref="C71:D71"/>
    <mergeCell ref="I2:V2"/>
    <mergeCell ref="B6:D6"/>
    <mergeCell ref="B3:D3"/>
    <mergeCell ref="B67:D67"/>
    <mergeCell ref="C66:D66"/>
    <mergeCell ref="C65:D65"/>
    <mergeCell ref="C56:D56"/>
    <mergeCell ref="C64:D64"/>
    <mergeCell ref="C63:D63"/>
    <mergeCell ref="C62:D62"/>
    <mergeCell ref="C61:D61"/>
    <mergeCell ref="B57:D57"/>
    <mergeCell ref="C60:D60"/>
    <mergeCell ref="C59:D59"/>
    <mergeCell ref="C58:D58"/>
    <mergeCell ref="C46:D46"/>
    <mergeCell ref="C47:D47"/>
    <mergeCell ref="C50:D50"/>
    <mergeCell ref="C55:D55"/>
    <mergeCell ref="C54:D54"/>
    <mergeCell ref="C53:D53"/>
    <mergeCell ref="C52:D52"/>
    <mergeCell ref="C40:D40"/>
    <mergeCell ref="C39:D39"/>
    <mergeCell ref="B80:G80"/>
    <mergeCell ref="B81:G81"/>
    <mergeCell ref="C49:D49"/>
    <mergeCell ref="C43:D43"/>
    <mergeCell ref="C42:D42"/>
    <mergeCell ref="B44:D44"/>
    <mergeCell ref="C45:D45"/>
    <mergeCell ref="C75:D75"/>
    <mergeCell ref="C38:D38"/>
    <mergeCell ref="C37:D37"/>
    <mergeCell ref="C36:D36"/>
    <mergeCell ref="C35:D35"/>
    <mergeCell ref="C34:D34"/>
    <mergeCell ref="C33:D33"/>
    <mergeCell ref="C27:D27"/>
    <mergeCell ref="C26:D26"/>
    <mergeCell ref="C25:D25"/>
    <mergeCell ref="C24:D24"/>
    <mergeCell ref="C32:D32"/>
    <mergeCell ref="C31:D31"/>
    <mergeCell ref="C29:D29"/>
    <mergeCell ref="C28:D28"/>
    <mergeCell ref="C23:D23"/>
    <mergeCell ref="C15:D15"/>
    <mergeCell ref="C14:D14"/>
    <mergeCell ref="C18:D18"/>
    <mergeCell ref="C21:D21"/>
    <mergeCell ref="C20:D20"/>
    <mergeCell ref="C17:D17"/>
    <mergeCell ref="C16:D16"/>
    <mergeCell ref="B22:D22"/>
    <mergeCell ref="B19:D19"/>
    <mergeCell ref="C7:D7"/>
    <mergeCell ref="C13:D13"/>
    <mergeCell ref="C10:D10"/>
    <mergeCell ref="C9:D9"/>
    <mergeCell ref="C12:D12"/>
    <mergeCell ref="B11:D11"/>
    <mergeCell ref="C8:D8"/>
    <mergeCell ref="B73:E73"/>
    <mergeCell ref="B1:AD1"/>
    <mergeCell ref="B79:E79"/>
    <mergeCell ref="C51:D51"/>
    <mergeCell ref="C77:D77"/>
    <mergeCell ref="C76:D76"/>
    <mergeCell ref="B4:E4"/>
    <mergeCell ref="B48:D48"/>
    <mergeCell ref="B41:D41"/>
    <mergeCell ref="B30:D30"/>
  </mergeCells>
  <printOptions horizontalCentered="1"/>
  <pageMargins left="0.5905511811023623" right="0.1968503937007874" top="0.1968503937007874" bottom="0.1968503937007874" header="0" footer="0.1968503937007874"/>
  <pageSetup horizontalDpi="600" verticalDpi="600" orientation="portrait" paperSize="9" scale="80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G.Anškēvics</dc:creator>
  <cp:keywords/>
  <dc:description/>
  <cp:lastModifiedBy>Daina.Leinarte</cp:lastModifiedBy>
  <cp:lastPrinted>2008-08-11T13:36:04Z</cp:lastPrinted>
  <dcterms:created xsi:type="dcterms:W3CDTF">2007-05-07T07:07:09Z</dcterms:created>
  <dcterms:modified xsi:type="dcterms:W3CDTF">2008-08-11T13:43:19Z</dcterms:modified>
  <cp:category/>
  <cp:version/>
  <cp:contentType/>
  <cp:contentStatus/>
</cp:coreProperties>
</file>